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Ergebnisrechnung" sheetId="1" r:id="rId1"/>
    <sheet name="Anlage 1" sheetId="2" r:id="rId2"/>
    <sheet name="Anlage 2" sheetId="3" r:id="rId3"/>
    <sheet name="Anlage 3" sheetId="4" r:id="rId4"/>
    <sheet name="Erläuterungen" sheetId="5" r:id="rId5"/>
  </sheets>
  <definedNames>
    <definedName name="_xlnm.Print_Area" localSheetId="3">'Anlage 3'!$B$1:$D$32</definedName>
    <definedName name="_xlnm.Print_Area" localSheetId="0">Ergebnisrechnung!$A$1:$F$112</definedName>
    <definedName name="Print_Area_0" localSheetId="3">'Anlage 3'!$B$1:$D$32</definedName>
    <definedName name="Print_Area_0" localSheetId="0">Ergebnisrechnung!$A$1:$F$112</definedName>
    <definedName name="Print_Area_0_0" localSheetId="3">'Anlage 3'!$B$1:$D$32</definedName>
    <definedName name="Print_Area_0_0" localSheetId="0">Ergebnisrechnung!$A$1:$F$112</definedName>
    <definedName name="Print_Area_0_0_0" localSheetId="3">'Anlage 3'!$B$1:$D$32</definedName>
    <definedName name="Print_Area_0_0_0" localSheetId="0">Ergebnisrechnung!$A$1:$F$112</definedName>
    <definedName name="Print_Area_0_0_0_0" localSheetId="3">'Anlage 3'!$B$1:$D$32</definedName>
    <definedName name="Print_Area_0_0_0_0" localSheetId="0">Ergebnisrechnung!$A$1:$F$112</definedName>
    <definedName name="Print_Area_0_0_0_0_0" localSheetId="3">'Anlage 3'!$B$1:$D$32</definedName>
    <definedName name="Print_Area_0_0_0_0_0" localSheetId="0">Ergebnisrechnung!$A$1:$F$112</definedName>
    <definedName name="Print_Area_0_0_0_0_0_0" localSheetId="3">'Anlage 3'!$B$1:$D$32</definedName>
    <definedName name="Print_Area_0_0_0_0_0_0" localSheetId="0">Ergebnisrechnung!$A$1:$F$112</definedName>
  </definedName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44" i="1" l="1"/>
  <c r="F39" i="1"/>
  <c r="E67" i="1"/>
  <c r="F40" i="1"/>
  <c r="E45" i="1"/>
  <c r="E81" i="1"/>
  <c r="D96" i="1"/>
  <c r="D95" i="1"/>
  <c r="C94" i="1" s="1"/>
  <c r="C88" i="1"/>
  <c r="C86" i="1"/>
  <c r="C72" i="1"/>
  <c r="C45" i="1"/>
  <c r="D40" i="1"/>
  <c r="D39" i="1"/>
  <c r="D37" i="1"/>
  <c r="D36" i="1"/>
  <c r="C26" i="1"/>
  <c r="C20" i="1"/>
  <c r="C13" i="1"/>
  <c r="C10" i="1"/>
  <c r="C7" i="1"/>
  <c r="C27" i="3"/>
  <c r="C32" i="3" s="1"/>
  <c r="C56" i="2"/>
  <c r="F96" i="1"/>
  <c r="F95" i="1"/>
  <c r="E88" i="1"/>
  <c r="E86" i="1" s="1"/>
  <c r="E72" i="1"/>
  <c r="F37" i="1"/>
  <c r="F36" i="1"/>
  <c r="E26" i="1"/>
  <c r="E20" i="1"/>
  <c r="E13" i="1"/>
  <c r="E10" i="1"/>
  <c r="E7" i="1"/>
  <c r="C30" i="1" l="1"/>
  <c r="C35" i="1"/>
  <c r="E30" i="1"/>
  <c r="E94" i="1"/>
  <c r="E102" i="1" s="1"/>
  <c r="E35" i="1"/>
  <c r="E104" i="1" l="1"/>
</calcChain>
</file>

<file path=xl/sharedStrings.xml><?xml version="1.0" encoding="utf-8"?>
<sst xmlns="http://schemas.openxmlformats.org/spreadsheetml/2006/main" count="290" uniqueCount="200">
  <si>
    <t>Einnahmen</t>
  </si>
  <si>
    <t>Einnahmen aus VS-Beiträgen</t>
  </si>
  <si>
    <t>Einnahmen aus hoheitlichen Aufgaben</t>
  </si>
  <si>
    <t>Einnahmen aus hoheitlichen Aufgaben  VS</t>
  </si>
  <si>
    <t>Einnahmen aus hoheitlichen Aufgaben Fachschaften</t>
  </si>
  <si>
    <t>Einnahmen aus nicht hoheitlichen Veranstaltungen</t>
  </si>
  <si>
    <t>Einnahmen aus nicht hoheitlichen Veranstaltungen VS</t>
  </si>
  <si>
    <t>Einnahmen aus nicht hoheitlichen Veranstaltungen Fachschaften</t>
  </si>
  <si>
    <t>Einnahmen, sonstige</t>
  </si>
  <si>
    <t>Einnahmen Kapitalerträge</t>
  </si>
  <si>
    <t>Einnahmen Eigenbeteiligungen der Studierenden an Veranstaltungen des StuRa</t>
  </si>
  <si>
    <t>Einnahmen Eigenbeteiligungen der Studierenden an Veranstaltungen der Fachschaften</t>
  </si>
  <si>
    <t>Einnahmen sonstige VS allgemein</t>
  </si>
  <si>
    <t>Einnahmen sonstige Fachschaften</t>
  </si>
  <si>
    <t>Einnahmen Betrieb Gewerblicher Art</t>
  </si>
  <si>
    <t>Spenden</t>
  </si>
  <si>
    <t>Spenden VS allgemein</t>
  </si>
  <si>
    <t>Spenden Fachschaften</t>
  </si>
  <si>
    <t>Allgemeine Rücklage VS aus HHJ des Vorjahres</t>
  </si>
  <si>
    <t>s. Jahresabschl. 2016</t>
  </si>
  <si>
    <t>Allgemeine Fachschaftenrücklage aus HHJ des Vorjahres</t>
  </si>
  <si>
    <t>Rücklagen der Fachschaften aus dem HHJ des Vorjahres</t>
  </si>
  <si>
    <t>Zweckgebundene Rücklagen aus Vorjahr(en)</t>
  </si>
  <si>
    <t>Zweckgebundene Rücklagen der VS aus Vorjahr</t>
  </si>
  <si>
    <t>Zweckgebundene Rücklagen der Fachschaften aus Vorjahr</t>
  </si>
  <si>
    <t>Einnahmen gesamt:</t>
  </si>
  <si>
    <t>Ausgaben</t>
  </si>
  <si>
    <t>Ausgaben für Personal</t>
  </si>
  <si>
    <t>Angestelltes Personal</t>
  </si>
  <si>
    <t>Aufwandsentschädigungen</t>
  </si>
  <si>
    <t>Aufwandsentschädigung Sonstige</t>
  </si>
  <si>
    <t>Aufwandsentschädigung Vorsitz</t>
  </si>
  <si>
    <t>Aufwandsentschädigung Finanzreferat</t>
  </si>
  <si>
    <t>Aufwandsentschädigung Protokollführung</t>
  </si>
  <si>
    <t>Aufwandsentschädigung Wahlen</t>
  </si>
  <si>
    <t>Aufwandsentschädigung Sitzungsleitung</t>
  </si>
  <si>
    <t>Ausgaben für Sach- und Dienstleistungen</t>
  </si>
  <si>
    <t>Personalverwaltung und -entwicklung</t>
  </si>
  <si>
    <t>Bankgebühren</t>
  </si>
  <si>
    <t>Rechtspflege der VS</t>
  </si>
  <si>
    <t>Rundfunkbeitrag</t>
  </si>
  <si>
    <t>Rechtsberatung für Studierende</t>
  </si>
  <si>
    <t>Reparatur/ Instandhaltung</t>
  </si>
  <si>
    <t>Büroausstattung</t>
  </si>
  <si>
    <t>Ausstattung Hausstand</t>
  </si>
  <si>
    <t>Ausstattung Veranstaltungen</t>
  </si>
  <si>
    <t>Ausstattung sonstige</t>
  </si>
  <si>
    <t>EDV-Bedarf und Infrastruktur</t>
  </si>
  <si>
    <t>Büromaterial</t>
  </si>
  <si>
    <t>Druck- und Kopierkosten</t>
  </si>
  <si>
    <t>Bibliothek</t>
  </si>
  <si>
    <t>Zeitungen/Zeitschriften</t>
  </si>
  <si>
    <t>Putz- und Pflegematerial</t>
  </si>
  <si>
    <t>Porto</t>
  </si>
  <si>
    <t>Telefon / Fax</t>
  </si>
  <si>
    <t>Transportkosten/Fahrtkosten</t>
  </si>
  <si>
    <t>Bewirtungskosten und Lebensmittel</t>
  </si>
  <si>
    <t>Sonstige Materialien und Dienstleistungen</t>
  </si>
  <si>
    <t>Zuschüsse</t>
  </si>
  <si>
    <t>Zuschüsse an Gruppen und Initiativen</t>
  </si>
  <si>
    <t>Pflege der überregionalen und internationalen Studierendenbeziehungen</t>
  </si>
  <si>
    <t>Notlagenstipendium</t>
  </si>
  <si>
    <t>Unterstützung geflüchteter Studierender in wirtschaftlicher Notlage</t>
  </si>
  <si>
    <t>Zuschüsse an Gruppen und Initiativen Promovierender</t>
  </si>
  <si>
    <t>Gastvorträge, Vortragsreihen</t>
  </si>
  <si>
    <t>Reise-, Teilnahmekosten</t>
  </si>
  <si>
    <t>Mitgliedsbeiträge</t>
  </si>
  <si>
    <t>Künstlersozialabgabe</t>
  </si>
  <si>
    <t>Veranstaltungen und Projekte der VS</t>
  </si>
  <si>
    <t>Budgets</t>
  </si>
  <si>
    <t>Entnahme aus der allg. Fachschaftenrücklage</t>
  </si>
  <si>
    <t>Budgets der Autonomen Referate</t>
  </si>
  <si>
    <t>FUN* (Frauen* und Nonbinary)</t>
  </si>
  <si>
    <t>Gesundheitsreferat (Studierende mit Behinderung und chronischer Erkrankung)</t>
  </si>
  <si>
    <t>Antidiskriminierung (Rassismus)</t>
  </si>
  <si>
    <t>Queerreferat (Antidiskriminierung (Sexualität))</t>
  </si>
  <si>
    <t>Budgets der Fachschaften</t>
  </si>
  <si>
    <t>Einstellungen in Rücklagen</t>
  </si>
  <si>
    <t>Einstellungen in die Allgemeine Rücklage</t>
  </si>
  <si>
    <t>Einstellungen in die Allg. Fachschaftenrücklage</t>
  </si>
  <si>
    <t>Einstellung in die Rücklagen der Fachschaften</t>
  </si>
  <si>
    <t>Einstellung als zweckgebundene Rücklage der VS</t>
  </si>
  <si>
    <t>8004.1</t>
  </si>
  <si>
    <t>Anschaffung Server</t>
  </si>
  <si>
    <t>Einstellung als zweckgebundene Rücklage der Fachschaften</t>
  </si>
  <si>
    <t>Ausgaben gesamt:</t>
  </si>
  <si>
    <t>Ergebnis:</t>
  </si>
  <si>
    <t>Anlage 1 zum Haushaltsplan: Zuweisungen an die Fachschaften</t>
  </si>
  <si>
    <t>Posten #</t>
  </si>
  <si>
    <t>Fachschaft</t>
  </si>
  <si>
    <t>Betrag</t>
  </si>
  <si>
    <t>Ägyptologie</t>
  </si>
  <si>
    <t>Alte Geschichte</t>
  </si>
  <si>
    <t>American Studies</t>
  </si>
  <si>
    <t>Anglistik</t>
  </si>
  <si>
    <t>Assyriologie</t>
  </si>
  <si>
    <t>Byzantinische Archäologie und Kunstgeschichte</t>
  </si>
  <si>
    <t>Biologie</t>
  </si>
  <si>
    <t>Chemie</t>
  </si>
  <si>
    <t>Computerlinguistik</t>
  </si>
  <si>
    <t>Deutsch als Fremdsprache</t>
  </si>
  <si>
    <t>Erziehung und Bildung</t>
  </si>
  <si>
    <t>Ethnologie</t>
  </si>
  <si>
    <t>Geographie</t>
  </si>
  <si>
    <t>Geowissenschaften</t>
  </si>
  <si>
    <t>Germanistik</t>
  </si>
  <si>
    <t>Geschichte</t>
  </si>
  <si>
    <t>Informatik (inkl. Mathe und Physik)</t>
  </si>
  <si>
    <t>Islamwissenschaften/Iranistik</t>
  </si>
  <si>
    <t>Japanologie</t>
  </si>
  <si>
    <t>Jura</t>
  </si>
  <si>
    <t>Klassische Archäologie</t>
  </si>
  <si>
    <t>Klassische Philologie</t>
  </si>
  <si>
    <t>Kunstgeschichte (Europäische)</t>
  </si>
  <si>
    <t>Mathematik</t>
  </si>
  <si>
    <t>Medizin Heidelberg</t>
  </si>
  <si>
    <t>Medizin Mannheim</t>
  </si>
  <si>
    <t>Mittellatein/Mittelalterstudien</t>
  </si>
  <si>
    <t>Molekulare Biotechnologie</t>
  </si>
  <si>
    <t>Musikwissenschaft</t>
  </si>
  <si>
    <t>Osteuropastudien</t>
  </si>
  <si>
    <t>Ostasiatische Kunstgeschichte</t>
  </si>
  <si>
    <t>Pharmazie</t>
  </si>
  <si>
    <t>Philosophie</t>
  </si>
  <si>
    <t>Physik</t>
  </si>
  <si>
    <t>Pflegewissenschaft/Care</t>
  </si>
  <si>
    <t>Politikwissenschaft</t>
  </si>
  <si>
    <t>Psychologie</t>
  </si>
  <si>
    <t>Religionswissenschaft</t>
  </si>
  <si>
    <t>Romanistik</t>
  </si>
  <si>
    <t>Semitistik</t>
  </si>
  <si>
    <t>Sinologie</t>
  </si>
  <si>
    <t>Slavistik</t>
  </si>
  <si>
    <t>Soziologie</t>
  </si>
  <si>
    <t>Sport</t>
  </si>
  <si>
    <t>Südasienwissenschaften (Fachschaft am SAI)</t>
  </si>
  <si>
    <t>Theologie (Evangelische)</t>
  </si>
  <si>
    <t>Transcultural Studies</t>
  </si>
  <si>
    <t>Ur- und Frühgeschichte/Vorderasiatische Archäologie (UFG/VA)</t>
  </si>
  <si>
    <t>Übersetzen und Dolmetschen</t>
  </si>
  <si>
    <t>Volkswirtschaftslehre (VWL)</t>
  </si>
  <si>
    <t>Zahnmedizin</t>
  </si>
  <si>
    <t>Summe</t>
  </si>
  <si>
    <t>Anlage 2 zum Haushaltsplan  -  Stellenplan 2017</t>
  </si>
  <si>
    <t>Bezeichnung</t>
  </si>
  <si>
    <t>Anzahl</t>
  </si>
  <si>
    <t>Gehalt inkl. Arbeitgeberanteil und Zulagen</t>
  </si>
  <si>
    <t>Beauftragte für den Haushalt</t>
  </si>
  <si>
    <t>TV-L E10 Stufe5, 50%</t>
  </si>
  <si>
    <t>Aushilfen nach Bedarf</t>
  </si>
  <si>
    <t>4x TV-L E3, 39h / Monat</t>
  </si>
  <si>
    <t>Technische Unterstützung (EDV etc.)</t>
  </si>
  <si>
    <t>1x TV-L E3, 39h / Monat</t>
  </si>
  <si>
    <t>Homepage und Kontaktpflege</t>
  </si>
  <si>
    <t>Aushilfen Finanzen</t>
  </si>
  <si>
    <t>1x TV-L E3, 25h / Monat (16%)</t>
  </si>
  <si>
    <t>1x TV-L E3, 39h / Monat (25%)</t>
  </si>
  <si>
    <t>Summe E3 Stellen:</t>
  </si>
  <si>
    <t>Summe Stellen</t>
  </si>
  <si>
    <t>Aufgerundet für einstufungsbedingte Schwankungen</t>
  </si>
  <si>
    <t>Erläuterungen:</t>
  </si>
  <si>
    <t>Wir unterliegen dem Tarifvertrag für den Öffentlichen Dienst der Länder (TV-L) und unsere Angestellten werden dementsprechend bezahlt</t>
  </si>
  <si>
    <t>Die genauen Bezüge hängen von der Einstufung ab</t>
  </si>
  <si>
    <t>Anlage 3 zum Haushaltsplan  -  Durchlaufende Gelder</t>
  </si>
  <si>
    <t>Durchlaufende Gelder</t>
  </si>
  <si>
    <t>Durchlaufende Einnahmen aus RNV-Geldern</t>
  </si>
  <si>
    <t>(Grundbeitrag Semesterticket)</t>
  </si>
  <si>
    <t>Sommersemester</t>
  </si>
  <si>
    <t>Wintersemester</t>
  </si>
  <si>
    <t>Durchlaufende Ausgaben zur Weiterleitung an rnv (ohne Erstattung Auslagen Semesterticketrückerstattung)</t>
  </si>
  <si>
    <t xml:space="preserve">Wintersemester </t>
  </si>
  <si>
    <t>Auslagen VS für Rückerstattung Semesterticket Schwerbehinderte</t>
  </si>
  <si>
    <t>Erstattung Auslagen Rückerstattung Semesterticket Schwerbehinderte durch rnv</t>
  </si>
  <si>
    <t>Gelder die wir direkt weiterreichen, daher keine Beträge notwendig</t>
  </si>
  <si>
    <t>Erläuterung</t>
  </si>
  <si>
    <t>Beiträge die von den Studierenden Erhoben werden</t>
  </si>
  <si>
    <t>Einnahmen die Anfallen bei der Ausübung von Hoheitlichen Aufgaben, Beispielsweise Eingenbeteiligungen zu Orientierungsveranstalltungen</t>
  </si>
  <si>
    <t>Einnahmen aus kulturellen Veranstaltungen</t>
  </si>
  <si>
    <t>Einnahmen aus kult. Veranstaltungen VS</t>
  </si>
  <si>
    <t>Einnahmen aus kult. Veranstaltungen Fachschaften</t>
  </si>
  <si>
    <t>Rücklagen die mit Zweckbindung gebildet wurden um die Aufgaben der VS wahr zu nehmen</t>
  </si>
  <si>
    <t xml:space="preserve">Lohnkosten und Aufwandsentschädigungen </t>
  </si>
  <si>
    <t>Inklusive 25% Arbeitgeberanteil bei den als Minijob ausgezahlten AE von Vorsitz und Finanzref</t>
  </si>
  <si>
    <t>Insbesondere Schulungen und Fortbildungen</t>
  </si>
  <si>
    <t>Kosten aufgrund von Inanspruchnnahme von Rechtsberatung und Rechtsbeistand, sowie Beratung in Steuerfragen</t>
  </si>
  <si>
    <t>Haushaltsplan der VS Uni Heidelberg für das Haushaltsjahr 2018</t>
  </si>
  <si>
    <t>Steuern und Abgaben</t>
  </si>
  <si>
    <t>Sonstige Steuern und Abgaben</t>
  </si>
  <si>
    <t>Wahlen</t>
  </si>
  <si>
    <t>Aufwandsentschädigungen Wahlausschuss</t>
  </si>
  <si>
    <t>Aufwandsentschädigungen Wahlhelfer*innen</t>
  </si>
  <si>
    <t>Infrastrukturausgaben für Wahlen</t>
  </si>
  <si>
    <t>NEU</t>
  </si>
  <si>
    <t>ALT</t>
  </si>
  <si>
    <t>Weitere Ausstattung</t>
  </si>
  <si>
    <t>Steuer- und Haushaltsprüfung</t>
  </si>
  <si>
    <t>-</t>
  </si>
  <si>
    <t>Gastvorträge, Vortragsreihen des StuRa / der Refkonf</t>
  </si>
  <si>
    <t>Aufwandsentschädigung QSM-Referat</t>
  </si>
  <si>
    <t>Vom StuRa am 19.12.2017 beschlossen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</si>
</sst>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€&quot;;[Red]\-#,##0.00\ &quot;€&quot;"/>
    <numFmt numFmtId="164" formatCode="#,##0.00\ [$€-407];[Red]\-#,##0.00\ [$€-407]"/>
    <numFmt numFmtId="165" formatCode="#,##0.00&quot; €&quot;;[Red]\-#,##0.00&quot; €&quot;"/>
    <numFmt numFmtId="166" formatCode="0\ %"/>
    <numFmt numFmtId="167" formatCode="_-* #,##0.00&quot; €&quot;_-;\-* #,##0.00&quot; €&quot;_-;_-* \-??&quot; €&quot;_-;_-@_-"/>
    <numFmt numFmtId="168" formatCode="_-* #,##0.00\ [$€-407]_-;\-* #,##0.00\ [$€-407]_-;_-* \-??\ [$€-407]_-;_-@_-"/>
    <numFmt numFmtId="169" formatCode="#,##0.00_ ;[Red]\-#,##0.00\ "/>
  </numFmts>
  <fonts count="20" x14ac:knownFonts="1">
    <font>
      <sz val="11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8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sz val="11"/>
      <color rgb="FFFF0000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800000"/>
      <name val="Arial"/>
      <family val="2"/>
      <charset val="1"/>
    </font>
    <font>
      <b/>
      <sz val="11"/>
      <color rgb="FFFF0000"/>
      <name val="Arial"/>
      <family val="2"/>
      <charset val="1"/>
    </font>
    <font>
      <sz val="11"/>
      <color rgb="FF006100"/>
      <name val="Calibri"/>
      <family val="2"/>
      <scheme val="minor"/>
    </font>
    <font>
      <b/>
      <strike/>
      <sz val="11"/>
      <name val="Cambria"/>
      <family val="1"/>
    </font>
    <font>
      <strike/>
      <sz val="11"/>
      <name val="Cambria"/>
      <family val="1"/>
    </font>
    <font>
      <b/>
      <sz val="12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  <scheme val="minor"/>
    </font>
    <font>
      <sz val="12"/>
      <name val="Calibri"/>
      <family val="2"/>
      <charset val="1"/>
    </font>
    <font>
      <strike/>
      <sz val="11"/>
      <name val="Arial"/>
      <family val="2"/>
      <charset val="1"/>
    </font>
    <font>
      <strike/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1" fillId="4" borderId="0" applyNumberFormat="0" applyBorder="0" applyAlignment="0" applyProtection="0"/>
    <xf numFmtId="167" fontId="7" fillId="0" borderId="0" applyBorder="0" applyProtection="0"/>
    <xf numFmtId="166" fontId="7" fillId="0" borderId="0" applyBorder="0" applyProtection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164" fontId="0" fillId="0" borderId="0" xfId="0" applyNumberFormat="1"/>
    <xf numFmtId="165" fontId="0" fillId="0" borderId="0" xfId="0" applyNumberFormat="1"/>
    <xf numFmtId="3" fontId="0" fillId="0" borderId="0" xfId="0" applyNumberFormat="1" applyAlignment="1">
      <alignment horizontal="right"/>
    </xf>
    <xf numFmtId="0" fontId="2" fillId="0" borderId="0" xfId="0" applyFont="1" applyAlignment="1">
      <alignment horizontal="left" vertical="center"/>
    </xf>
    <xf numFmtId="167" fontId="7" fillId="0" borderId="0" xfId="3" applyNumberFormat="1" applyBorder="1" applyAlignment="1" applyProtection="1"/>
    <xf numFmtId="168" fontId="7" fillId="0" borderId="0" xfId="2" applyNumberFormat="1" applyBorder="1" applyAlignment="1" applyProtection="1"/>
    <xf numFmtId="0" fontId="0" fillId="0" borderId="1" xfId="0" applyBorder="1"/>
    <xf numFmtId="0" fontId="1" fillId="0" borderId="1" xfId="0" applyFont="1" applyBorder="1"/>
    <xf numFmtId="168" fontId="7" fillId="0" borderId="1" xfId="2" applyNumberFormat="1" applyBorder="1" applyAlignment="1" applyProtection="1"/>
    <xf numFmtId="0" fontId="8" fillId="0" borderId="0" xfId="0" applyFont="1" applyAlignment="1">
      <alignment wrapText="1"/>
    </xf>
    <xf numFmtId="0" fontId="9" fillId="0" borderId="0" xfId="0" applyFont="1"/>
    <xf numFmtId="164" fontId="1" fillId="0" borderId="0" xfId="0" applyNumberFormat="1" applyFont="1"/>
    <xf numFmtId="0" fontId="5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10" fillId="0" borderId="0" xfId="0" applyFont="1"/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164" fontId="6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4" borderId="0" xfId="1" applyFont="1"/>
    <xf numFmtId="0" fontId="17" fillId="0" borderId="0" xfId="0" applyFont="1"/>
    <xf numFmtId="8" fontId="15" fillId="0" borderId="0" xfId="0" applyNumberFormat="1" applyFont="1"/>
    <xf numFmtId="164" fontId="16" fillId="4" borderId="0" xfId="1" applyNumberFormat="1" applyFont="1"/>
    <xf numFmtId="165" fontId="16" fillId="4" borderId="0" xfId="1" applyNumberFormat="1" applyFont="1"/>
    <xf numFmtId="0" fontId="5" fillId="2" borderId="0" xfId="0" applyFont="1" applyFill="1"/>
    <xf numFmtId="0" fontId="4" fillId="3" borderId="0" xfId="0" applyFont="1" applyFill="1"/>
    <xf numFmtId="0" fontId="18" fillId="0" borderId="0" xfId="0" applyFont="1"/>
    <xf numFmtId="8" fontId="13" fillId="0" borderId="0" xfId="0" applyNumberFormat="1" applyFont="1"/>
    <xf numFmtId="169" fontId="16" fillId="4" borderId="0" xfId="1" applyNumberFormat="1" applyFont="1"/>
    <xf numFmtId="8" fontId="16" fillId="4" borderId="0" xfId="1" applyNumberFormat="1" applyFont="1"/>
    <xf numFmtId="0" fontId="15" fillId="0" borderId="0" xfId="0" applyFont="1" applyAlignment="1">
      <alignment horizontal="right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right"/>
    </xf>
    <xf numFmtId="0" fontId="5" fillId="0" borderId="0" xfId="0" applyFont="1" applyAlignment="1">
      <alignment vertical="top"/>
    </xf>
    <xf numFmtId="0" fontId="18" fillId="0" borderId="0" xfId="0" applyFont="1" applyAlignment="1">
      <alignment horizontal="right"/>
    </xf>
    <xf numFmtId="0" fontId="19" fillId="0" borderId="0" xfId="0" applyFont="1"/>
  </cellXfs>
  <cellStyles count="4">
    <cellStyle name="Gut" xfId="1" builtinId="26"/>
    <cellStyle name="Prozent" xfId="3" builtinId="5"/>
    <cellStyle name="Standard" xfId="0" builtinId="0"/>
    <cellStyle name="Währung" xfId="2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tabSelected="1" zoomScaleNormal="100" workbookViewId="0">
      <selection activeCell="J106" sqref="J106"/>
    </sheetView>
  </sheetViews>
  <sheetFormatPr baseColWidth="10" defaultColWidth="9.140625" defaultRowHeight="15" x14ac:dyDescent="0.25"/>
  <cols>
    <col min="1" max="1" width="12.7109375" style="30"/>
    <col min="2" max="2" width="61.7109375" style="30"/>
    <col min="3" max="3" width="15.140625" style="30" customWidth="1"/>
    <col min="4" max="4" width="19.7109375" style="30" customWidth="1"/>
    <col min="5" max="5" width="13.140625" style="31"/>
    <col min="6" max="6" width="17" style="31"/>
    <col min="7" max="1026" width="8.7109375" style="30"/>
    <col min="1027" max="16384" width="9.140625" style="30"/>
  </cols>
  <sheetData>
    <row r="1" spans="1:6" ht="15.75" x14ac:dyDescent="0.25">
      <c r="A1" s="29" t="s">
        <v>185</v>
      </c>
      <c r="B1" s="29"/>
    </row>
    <row r="2" spans="1:6" ht="15.75" x14ac:dyDescent="0.25">
      <c r="A2" s="32" t="s">
        <v>199</v>
      </c>
      <c r="B2" s="29"/>
    </row>
    <row r="3" spans="1:6" ht="15.75" x14ac:dyDescent="0.25">
      <c r="A3" s="32"/>
      <c r="B3" s="29"/>
    </row>
    <row r="4" spans="1:6" x14ac:dyDescent="0.25">
      <c r="A4" s="4">
        <v>3</v>
      </c>
      <c r="B4" s="4" t="s">
        <v>0</v>
      </c>
    </row>
    <row r="5" spans="1:6" x14ac:dyDescent="0.25">
      <c r="C5" s="30" t="s">
        <v>193</v>
      </c>
      <c r="E5" s="31" t="s">
        <v>192</v>
      </c>
    </row>
    <row r="6" spans="1:6" x14ac:dyDescent="0.25">
      <c r="A6" s="5">
        <v>30</v>
      </c>
      <c r="B6" s="5" t="s">
        <v>1</v>
      </c>
      <c r="C6" s="33">
        <v>415000</v>
      </c>
      <c r="D6" s="33"/>
      <c r="E6" s="34">
        <v>415000</v>
      </c>
    </row>
    <row r="7" spans="1:6" x14ac:dyDescent="0.25">
      <c r="A7" s="5">
        <v>31</v>
      </c>
      <c r="B7" s="5" t="s">
        <v>2</v>
      </c>
      <c r="C7" s="33">
        <f>D8+D9</f>
        <v>8000</v>
      </c>
      <c r="D7" s="33"/>
      <c r="E7" s="34">
        <f>F8+F9</f>
        <v>20000</v>
      </c>
    </row>
    <row r="8" spans="1:6" x14ac:dyDescent="0.25">
      <c r="A8" s="5">
        <v>310</v>
      </c>
      <c r="B8" s="5" t="s">
        <v>3</v>
      </c>
      <c r="C8" s="33"/>
      <c r="D8" s="33">
        <v>0</v>
      </c>
      <c r="E8" s="34"/>
      <c r="F8" s="35">
        <v>0</v>
      </c>
    </row>
    <row r="9" spans="1:6" x14ac:dyDescent="0.25">
      <c r="A9" s="5">
        <v>311</v>
      </c>
      <c r="B9" s="5" t="s">
        <v>4</v>
      </c>
      <c r="C9" s="33"/>
      <c r="D9" s="33">
        <v>8000</v>
      </c>
      <c r="E9" s="34"/>
      <c r="F9" s="35">
        <v>20000</v>
      </c>
    </row>
    <row r="10" spans="1:6" x14ac:dyDescent="0.25">
      <c r="A10" s="5">
        <v>32</v>
      </c>
      <c r="B10" s="5" t="s">
        <v>5</v>
      </c>
      <c r="C10" s="33">
        <f>D11+D12</f>
        <v>3500</v>
      </c>
      <c r="D10" s="33"/>
      <c r="E10" s="34">
        <f>F11+F12</f>
        <v>91000</v>
      </c>
    </row>
    <row r="11" spans="1:6" x14ac:dyDescent="0.25">
      <c r="A11" s="5">
        <v>320</v>
      </c>
      <c r="B11" s="5" t="s">
        <v>6</v>
      </c>
      <c r="C11" s="33"/>
      <c r="D11" s="33">
        <v>1000</v>
      </c>
      <c r="E11" s="34"/>
      <c r="F11" s="35">
        <v>1000</v>
      </c>
    </row>
    <row r="12" spans="1:6" x14ac:dyDescent="0.25">
      <c r="A12" s="5">
        <v>321</v>
      </c>
      <c r="B12" s="5" t="s">
        <v>7</v>
      </c>
      <c r="C12" s="33"/>
      <c r="D12" s="33">
        <v>2500</v>
      </c>
      <c r="E12" s="34"/>
      <c r="F12" s="35">
        <v>90000</v>
      </c>
    </row>
    <row r="13" spans="1:6" x14ac:dyDescent="0.25">
      <c r="A13" s="5">
        <v>33</v>
      </c>
      <c r="B13" s="5" t="s">
        <v>8</v>
      </c>
      <c r="C13" s="33">
        <f>SUM(D14:D18)</f>
        <v>11085</v>
      </c>
      <c r="D13" s="33"/>
      <c r="E13" s="34">
        <f>SUM(F14:F18)</f>
        <v>35085</v>
      </c>
    </row>
    <row r="14" spans="1:6" x14ac:dyDescent="0.25">
      <c r="A14" s="5">
        <v>330</v>
      </c>
      <c r="B14" s="5" t="s">
        <v>9</v>
      </c>
      <c r="C14" s="33"/>
      <c r="D14" s="33">
        <v>50</v>
      </c>
      <c r="E14" s="34"/>
      <c r="F14" s="35">
        <v>50</v>
      </c>
    </row>
    <row r="15" spans="1:6" ht="30.75" customHeight="1" x14ac:dyDescent="0.25">
      <c r="A15" s="18">
        <v>331</v>
      </c>
      <c r="B15" s="18" t="s">
        <v>10</v>
      </c>
      <c r="C15" s="33"/>
      <c r="D15" s="33">
        <v>10</v>
      </c>
      <c r="E15" s="34"/>
      <c r="F15" s="35">
        <v>10</v>
      </c>
    </row>
    <row r="16" spans="1:6" ht="29.85" customHeight="1" x14ac:dyDescent="0.25">
      <c r="A16" s="18">
        <v>332</v>
      </c>
      <c r="B16" s="18" t="s">
        <v>11</v>
      </c>
      <c r="C16" s="33"/>
      <c r="D16" s="33">
        <v>1000</v>
      </c>
      <c r="E16" s="34"/>
      <c r="F16" s="35">
        <v>30000</v>
      </c>
    </row>
    <row r="17" spans="1:6" x14ac:dyDescent="0.25">
      <c r="A17" s="5">
        <v>333</v>
      </c>
      <c r="B17" s="5" t="s">
        <v>12</v>
      </c>
      <c r="C17" s="33"/>
      <c r="D17" s="33">
        <v>25</v>
      </c>
      <c r="E17" s="34"/>
      <c r="F17" s="35">
        <v>25</v>
      </c>
    </row>
    <row r="18" spans="1:6" x14ac:dyDescent="0.25">
      <c r="A18" s="5">
        <v>334</v>
      </c>
      <c r="B18" s="5" t="s">
        <v>13</v>
      </c>
      <c r="C18" s="33"/>
      <c r="D18" s="33">
        <v>10000</v>
      </c>
      <c r="E18" s="34"/>
      <c r="F18" s="35">
        <v>5000</v>
      </c>
    </row>
    <row r="19" spans="1:6" x14ac:dyDescent="0.25">
      <c r="A19" s="5">
        <v>335</v>
      </c>
      <c r="B19" s="5" t="s">
        <v>14</v>
      </c>
      <c r="C19" s="33"/>
      <c r="D19" s="33">
        <v>0</v>
      </c>
      <c r="E19" s="34"/>
      <c r="F19" s="35">
        <v>0</v>
      </c>
    </row>
    <row r="20" spans="1:6" x14ac:dyDescent="0.25">
      <c r="A20" s="5">
        <v>34</v>
      </c>
      <c r="B20" s="5" t="s">
        <v>15</v>
      </c>
      <c r="C20" s="33">
        <f>D21+D22</f>
        <v>100</v>
      </c>
      <c r="D20" s="33"/>
      <c r="E20" s="34">
        <f>F21+F22</f>
        <v>100</v>
      </c>
    </row>
    <row r="21" spans="1:6" x14ac:dyDescent="0.25">
      <c r="A21" s="5">
        <v>340</v>
      </c>
      <c r="B21" s="5" t="s">
        <v>16</v>
      </c>
      <c r="C21" s="33"/>
      <c r="D21" s="33">
        <v>50</v>
      </c>
      <c r="E21" s="34"/>
      <c r="F21" s="35">
        <v>50</v>
      </c>
    </row>
    <row r="22" spans="1:6" x14ac:dyDescent="0.25">
      <c r="A22" s="36">
        <v>341</v>
      </c>
      <c r="B22" s="36" t="s">
        <v>17</v>
      </c>
      <c r="C22" s="33"/>
      <c r="D22" s="33">
        <v>50</v>
      </c>
      <c r="E22" s="34"/>
      <c r="F22" s="35">
        <v>50</v>
      </c>
    </row>
    <row r="23" spans="1:6" x14ac:dyDescent="0.25">
      <c r="A23" s="36">
        <v>35</v>
      </c>
      <c r="B23" s="36" t="s">
        <v>18</v>
      </c>
      <c r="C23" s="33">
        <v>245683.04</v>
      </c>
      <c r="D23" s="33" t="s">
        <v>19</v>
      </c>
      <c r="E23" s="34">
        <v>245683.04</v>
      </c>
      <c r="F23" s="35" t="s">
        <v>19</v>
      </c>
    </row>
    <row r="24" spans="1:6" x14ac:dyDescent="0.25">
      <c r="A24" s="36">
        <v>36</v>
      </c>
      <c r="B24" s="36" t="s">
        <v>20</v>
      </c>
      <c r="C24" s="33">
        <v>44488.51</v>
      </c>
      <c r="D24" s="33" t="s">
        <v>19</v>
      </c>
      <c r="E24" s="34">
        <v>44488.51</v>
      </c>
      <c r="F24" s="35" t="s">
        <v>19</v>
      </c>
    </row>
    <row r="25" spans="1:6" x14ac:dyDescent="0.25">
      <c r="A25" s="36">
        <v>37</v>
      </c>
      <c r="B25" s="36" t="s">
        <v>21</v>
      </c>
      <c r="C25" s="33">
        <v>153860.46</v>
      </c>
      <c r="D25" s="33" t="s">
        <v>19</v>
      </c>
      <c r="E25" s="34">
        <v>153860.46</v>
      </c>
      <c r="F25" s="35" t="s">
        <v>19</v>
      </c>
    </row>
    <row r="26" spans="1:6" x14ac:dyDescent="0.25">
      <c r="A26" s="36">
        <v>38</v>
      </c>
      <c r="B26" s="36" t="s">
        <v>22</v>
      </c>
      <c r="C26" s="33">
        <f>D27+D28</f>
        <v>0</v>
      </c>
      <c r="D26" s="33"/>
      <c r="E26" s="34">
        <f>F27+F28</f>
        <v>0</v>
      </c>
      <c r="F26" s="35"/>
    </row>
    <row r="27" spans="1:6" x14ac:dyDescent="0.25">
      <c r="A27" s="36">
        <v>380</v>
      </c>
      <c r="B27" s="36" t="s">
        <v>23</v>
      </c>
      <c r="C27" s="33"/>
      <c r="D27" s="33">
        <v>0</v>
      </c>
      <c r="E27" s="34"/>
      <c r="F27" s="35">
        <v>0</v>
      </c>
    </row>
    <row r="28" spans="1:6" x14ac:dyDescent="0.25">
      <c r="A28" s="36">
        <v>381</v>
      </c>
      <c r="B28" s="36" t="s">
        <v>24</v>
      </c>
      <c r="C28" s="33"/>
      <c r="D28" s="33">
        <v>0</v>
      </c>
      <c r="E28" s="34"/>
      <c r="F28" s="35">
        <v>0</v>
      </c>
    </row>
    <row r="29" spans="1:6" x14ac:dyDescent="0.25">
      <c r="A29" s="36"/>
      <c r="B29" s="36"/>
      <c r="C29" s="33"/>
      <c r="D29" s="33"/>
      <c r="E29" s="34"/>
      <c r="F29" s="35"/>
    </row>
    <row r="30" spans="1:6" x14ac:dyDescent="0.25">
      <c r="B30" s="37" t="s">
        <v>25</v>
      </c>
      <c r="C30" s="33">
        <f>SUM(C6:C28)</f>
        <v>881717.01</v>
      </c>
      <c r="D30" s="33"/>
      <c r="E30" s="34">
        <f>SUM(E6:E28)</f>
        <v>1005217.01</v>
      </c>
    </row>
    <row r="31" spans="1:6" x14ac:dyDescent="0.25">
      <c r="B31" s="3"/>
      <c r="C31" s="33"/>
      <c r="D31" s="33"/>
      <c r="E31" s="34"/>
    </row>
    <row r="32" spans="1:6" x14ac:dyDescent="0.25">
      <c r="C32" s="33"/>
      <c r="D32" s="33"/>
    </row>
    <row r="33" spans="1:6" x14ac:dyDescent="0.25">
      <c r="A33" s="4">
        <v>4</v>
      </c>
      <c r="B33" s="4" t="s">
        <v>26</v>
      </c>
      <c r="C33" s="33"/>
      <c r="D33" s="33"/>
    </row>
    <row r="34" spans="1:6" x14ac:dyDescent="0.25">
      <c r="C34" s="33"/>
      <c r="D34" s="33"/>
    </row>
    <row r="35" spans="1:6" x14ac:dyDescent="0.25">
      <c r="A35" s="4">
        <v>40</v>
      </c>
      <c r="B35" s="5" t="s">
        <v>27</v>
      </c>
      <c r="C35" s="33">
        <f>SUM(D36:D37)</f>
        <v>138900</v>
      </c>
      <c r="D35" s="33"/>
      <c r="E35" s="34">
        <f>SUM(F36:F37)</f>
        <v>133940</v>
      </c>
      <c r="F35" s="35"/>
    </row>
    <row r="36" spans="1:6" x14ac:dyDescent="0.25">
      <c r="A36" s="4">
        <v>401</v>
      </c>
      <c r="B36" s="5" t="s">
        <v>28</v>
      </c>
      <c r="C36" s="33"/>
      <c r="D36" s="33">
        <f>105000</f>
        <v>105000</v>
      </c>
      <c r="F36" s="35">
        <f>105000</f>
        <v>105000</v>
      </c>
    </row>
    <row r="37" spans="1:6" x14ac:dyDescent="0.25">
      <c r="A37" s="4">
        <v>402</v>
      </c>
      <c r="B37" s="5" t="s">
        <v>29</v>
      </c>
      <c r="C37" s="33"/>
      <c r="D37" s="33">
        <f>SUM(D38:D43)</f>
        <v>33900</v>
      </c>
      <c r="F37" s="35">
        <f>SUM(F38:F43)</f>
        <v>28940</v>
      </c>
    </row>
    <row r="38" spans="1:6" x14ac:dyDescent="0.25">
      <c r="A38" s="4">
        <v>4020</v>
      </c>
      <c r="B38" s="5" t="s">
        <v>30</v>
      </c>
      <c r="C38" s="33"/>
      <c r="D38" s="33">
        <v>3000</v>
      </c>
      <c r="F38" s="35">
        <v>3000</v>
      </c>
    </row>
    <row r="39" spans="1:6" x14ac:dyDescent="0.25">
      <c r="A39" s="4">
        <v>4021</v>
      </c>
      <c r="B39" s="5" t="s">
        <v>31</v>
      </c>
      <c r="C39" s="33"/>
      <c r="D39" s="33">
        <f>9600*1.25</f>
        <v>12000</v>
      </c>
      <c r="F39" s="35">
        <f>12*2*735</f>
        <v>17640</v>
      </c>
    </row>
    <row r="40" spans="1:6" x14ac:dyDescent="0.25">
      <c r="A40" s="4">
        <v>4022</v>
      </c>
      <c r="B40" s="5" t="s">
        <v>32</v>
      </c>
      <c r="C40" s="33"/>
      <c r="D40" s="33">
        <f>4800*1.25</f>
        <v>6000</v>
      </c>
      <c r="F40" s="35">
        <f>450*12</f>
        <v>5400</v>
      </c>
    </row>
    <row r="41" spans="1:6" x14ac:dyDescent="0.25">
      <c r="A41" s="4">
        <v>4023</v>
      </c>
      <c r="B41" s="5" t="s">
        <v>33</v>
      </c>
      <c r="C41" s="33"/>
      <c r="D41" s="33">
        <v>900</v>
      </c>
      <c r="F41" s="35">
        <v>900</v>
      </c>
    </row>
    <row r="42" spans="1:6" x14ac:dyDescent="0.25">
      <c r="A42" s="27">
        <v>4024</v>
      </c>
      <c r="B42" s="28" t="s">
        <v>34</v>
      </c>
      <c r="C42" s="33"/>
      <c r="D42" s="33">
        <v>10000</v>
      </c>
      <c r="F42" s="35">
        <v>0</v>
      </c>
    </row>
    <row r="43" spans="1:6" x14ac:dyDescent="0.25">
      <c r="A43" s="4">
        <v>4024</v>
      </c>
      <c r="B43" s="5" t="s">
        <v>35</v>
      </c>
      <c r="C43" s="33"/>
      <c r="D43" s="33">
        <v>2000</v>
      </c>
      <c r="F43" s="35">
        <v>2000</v>
      </c>
    </row>
    <row r="44" spans="1:6" x14ac:dyDescent="0.25">
      <c r="A44" s="4">
        <v>4025</v>
      </c>
      <c r="B44" s="5" t="s">
        <v>198</v>
      </c>
      <c r="C44" s="33"/>
      <c r="D44" s="33"/>
      <c r="F44" s="35">
        <f>12*200</f>
        <v>2400</v>
      </c>
    </row>
    <row r="45" spans="1:6" x14ac:dyDescent="0.25">
      <c r="A45" s="4">
        <v>41</v>
      </c>
      <c r="B45" s="5" t="s">
        <v>36</v>
      </c>
      <c r="C45" s="33">
        <f>SUM(D46:D71)</f>
        <v>74500</v>
      </c>
      <c r="D45" s="33"/>
      <c r="E45" s="34">
        <f>SUM(F46:F71)</f>
        <v>98300</v>
      </c>
      <c r="F45" s="35"/>
    </row>
    <row r="46" spans="1:6" x14ac:dyDescent="0.25">
      <c r="A46" s="5">
        <v>4100</v>
      </c>
      <c r="B46" s="5" t="s">
        <v>37</v>
      </c>
      <c r="C46" s="33"/>
      <c r="D46" s="33">
        <v>5000</v>
      </c>
      <c r="F46" s="35">
        <v>5000</v>
      </c>
    </row>
    <row r="47" spans="1:6" x14ac:dyDescent="0.25">
      <c r="A47" s="5">
        <v>4102</v>
      </c>
      <c r="B47" s="5" t="s">
        <v>38</v>
      </c>
      <c r="C47" s="33"/>
      <c r="D47" s="33">
        <v>500</v>
      </c>
      <c r="F47" s="35">
        <v>1000</v>
      </c>
    </row>
    <row r="48" spans="1:6" x14ac:dyDescent="0.25">
      <c r="A48" s="5">
        <v>4103</v>
      </c>
      <c r="B48" s="5" t="s">
        <v>39</v>
      </c>
      <c r="C48" s="33"/>
      <c r="D48" s="33">
        <v>6000</v>
      </c>
      <c r="F48" s="35">
        <v>6000</v>
      </c>
    </row>
    <row r="49" spans="1:6" x14ac:dyDescent="0.25">
      <c r="A49" s="38">
        <v>4104</v>
      </c>
      <c r="B49" s="38" t="s">
        <v>40</v>
      </c>
      <c r="C49" s="33"/>
      <c r="D49" s="33">
        <v>500</v>
      </c>
      <c r="F49" s="35">
        <v>0</v>
      </c>
    </row>
    <row r="50" spans="1:6" x14ac:dyDescent="0.25">
      <c r="A50" s="5">
        <v>4104</v>
      </c>
      <c r="B50" s="5" t="s">
        <v>195</v>
      </c>
      <c r="C50" s="33"/>
      <c r="D50" s="33" t="s">
        <v>196</v>
      </c>
      <c r="F50" s="35">
        <v>6500</v>
      </c>
    </row>
    <row r="51" spans="1:6" s="5" customFormat="1" x14ac:dyDescent="0.25">
      <c r="A51" s="5">
        <v>4105</v>
      </c>
      <c r="B51" s="5" t="s">
        <v>41</v>
      </c>
      <c r="C51" s="33"/>
      <c r="D51" s="33">
        <v>4000</v>
      </c>
      <c r="E51" s="34"/>
      <c r="F51" s="35">
        <v>1800</v>
      </c>
    </row>
    <row r="52" spans="1:6" x14ac:dyDescent="0.25">
      <c r="A52" s="5">
        <v>4110</v>
      </c>
      <c r="B52" s="5" t="s">
        <v>42</v>
      </c>
      <c r="C52" s="33"/>
      <c r="D52" s="33">
        <v>4000</v>
      </c>
      <c r="E52" s="34"/>
      <c r="F52" s="35">
        <v>4000</v>
      </c>
    </row>
    <row r="53" spans="1:6" x14ac:dyDescent="0.25">
      <c r="A53" s="5">
        <v>4111</v>
      </c>
      <c r="B53" s="5" t="s">
        <v>43</v>
      </c>
      <c r="C53" s="33"/>
      <c r="D53" s="33">
        <v>3000</v>
      </c>
      <c r="E53" s="34"/>
      <c r="F53" s="35">
        <v>3000</v>
      </c>
    </row>
    <row r="54" spans="1:6" x14ac:dyDescent="0.25">
      <c r="A54" s="5">
        <v>4112</v>
      </c>
      <c r="B54" s="5" t="s">
        <v>194</v>
      </c>
      <c r="C54" s="33"/>
      <c r="D54" s="33">
        <v>1000</v>
      </c>
      <c r="E54" s="34"/>
      <c r="F54" s="35">
        <v>5000</v>
      </c>
    </row>
    <row r="55" spans="1:6" x14ac:dyDescent="0.25">
      <c r="A55" s="28">
        <v>4113</v>
      </c>
      <c r="B55" s="28" t="s">
        <v>45</v>
      </c>
      <c r="C55" s="39"/>
      <c r="D55" s="39">
        <v>2000</v>
      </c>
      <c r="E55" s="34"/>
      <c r="F55" s="35">
        <v>0</v>
      </c>
    </row>
    <row r="56" spans="1:6" x14ac:dyDescent="0.25">
      <c r="A56" s="28">
        <v>4114</v>
      </c>
      <c r="B56" s="28" t="s">
        <v>46</v>
      </c>
      <c r="C56" s="39"/>
      <c r="D56" s="39">
        <v>2000</v>
      </c>
      <c r="E56" s="34"/>
      <c r="F56" s="35">
        <v>0</v>
      </c>
    </row>
    <row r="57" spans="1:6" x14ac:dyDescent="0.25">
      <c r="A57" s="5">
        <v>4120</v>
      </c>
      <c r="B57" s="5" t="s">
        <v>47</v>
      </c>
      <c r="C57" s="33"/>
      <c r="D57" s="33">
        <v>5000</v>
      </c>
      <c r="F57" s="35">
        <v>12000</v>
      </c>
    </row>
    <row r="58" spans="1:6" x14ac:dyDescent="0.25">
      <c r="A58" s="5">
        <v>4130</v>
      </c>
      <c r="B58" s="5" t="s">
        <v>48</v>
      </c>
      <c r="C58" s="33"/>
      <c r="D58" s="33">
        <v>10000</v>
      </c>
      <c r="F58" s="35">
        <v>10000</v>
      </c>
    </row>
    <row r="59" spans="1:6" x14ac:dyDescent="0.25">
      <c r="A59" s="5">
        <v>4140</v>
      </c>
      <c r="B59" s="5" t="s">
        <v>49</v>
      </c>
      <c r="C59" s="33"/>
      <c r="D59" s="33">
        <v>13500</v>
      </c>
      <c r="F59" s="35">
        <v>13500</v>
      </c>
    </row>
    <row r="60" spans="1:6" x14ac:dyDescent="0.25">
      <c r="A60" s="5">
        <v>4151</v>
      </c>
      <c r="B60" s="5" t="s">
        <v>50</v>
      </c>
      <c r="C60" s="33"/>
      <c r="D60" s="33">
        <v>2000</v>
      </c>
      <c r="F60" s="35">
        <v>1000</v>
      </c>
    </row>
    <row r="61" spans="1:6" x14ac:dyDescent="0.25">
      <c r="A61" s="5">
        <v>4152</v>
      </c>
      <c r="B61" s="5" t="s">
        <v>51</v>
      </c>
      <c r="C61" s="33"/>
      <c r="D61" s="33">
        <v>4500</v>
      </c>
      <c r="F61" s="35">
        <v>1000</v>
      </c>
    </row>
    <row r="62" spans="1:6" x14ac:dyDescent="0.25">
      <c r="A62" s="5">
        <v>4160</v>
      </c>
      <c r="B62" s="5" t="s">
        <v>52</v>
      </c>
      <c r="C62" s="33"/>
      <c r="D62" s="33">
        <v>1000</v>
      </c>
      <c r="F62" s="35">
        <v>1000</v>
      </c>
    </row>
    <row r="63" spans="1:6" x14ac:dyDescent="0.25">
      <c r="A63" s="5">
        <v>4171</v>
      </c>
      <c r="B63" s="5" t="s">
        <v>53</v>
      </c>
      <c r="C63" s="33"/>
      <c r="D63" s="33">
        <v>500</v>
      </c>
      <c r="F63" s="35">
        <v>500</v>
      </c>
    </row>
    <row r="64" spans="1:6" x14ac:dyDescent="0.25">
      <c r="A64" s="5">
        <v>4172</v>
      </c>
      <c r="B64" s="5" t="s">
        <v>54</v>
      </c>
      <c r="C64" s="33"/>
      <c r="D64" s="33">
        <v>2000</v>
      </c>
      <c r="F64" s="35">
        <v>2000</v>
      </c>
    </row>
    <row r="65" spans="1:6" x14ac:dyDescent="0.25">
      <c r="A65" s="5">
        <v>4173</v>
      </c>
      <c r="B65" s="5" t="s">
        <v>55</v>
      </c>
      <c r="C65" s="33"/>
      <c r="D65" s="33">
        <v>1000</v>
      </c>
      <c r="E65" s="34"/>
      <c r="F65" s="35">
        <v>1000</v>
      </c>
    </row>
    <row r="66" spans="1:6" x14ac:dyDescent="0.25">
      <c r="A66" s="5">
        <v>4180</v>
      </c>
      <c r="B66" s="5" t="s">
        <v>56</v>
      </c>
      <c r="C66" s="33"/>
      <c r="D66" s="33">
        <v>4000</v>
      </c>
      <c r="F66" s="35">
        <v>4000</v>
      </c>
    </row>
    <row r="67" spans="1:6" x14ac:dyDescent="0.25">
      <c r="A67" s="5">
        <v>4190</v>
      </c>
      <c r="B67" s="5" t="s">
        <v>188</v>
      </c>
      <c r="D67" s="30" t="s">
        <v>196</v>
      </c>
      <c r="E67" s="40">
        <f>F68+F69+F70</f>
        <v>17000</v>
      </c>
      <c r="F67" s="35"/>
    </row>
    <row r="68" spans="1:6" x14ac:dyDescent="0.25">
      <c r="A68" s="5">
        <v>41901</v>
      </c>
      <c r="B68" s="5" t="s">
        <v>189</v>
      </c>
      <c r="D68" s="30" t="s">
        <v>196</v>
      </c>
      <c r="F68" s="35">
        <v>6000</v>
      </c>
    </row>
    <row r="69" spans="1:6" x14ac:dyDescent="0.25">
      <c r="A69" s="5">
        <v>41902</v>
      </c>
      <c r="B69" s="5" t="s">
        <v>190</v>
      </c>
      <c r="D69" s="30" t="s">
        <v>196</v>
      </c>
      <c r="F69" s="35">
        <v>6000</v>
      </c>
    </row>
    <row r="70" spans="1:6" x14ac:dyDescent="0.25">
      <c r="A70" s="5">
        <v>41903</v>
      </c>
      <c r="B70" s="5" t="s">
        <v>191</v>
      </c>
      <c r="D70" s="30" t="s">
        <v>196</v>
      </c>
      <c r="F70" s="35">
        <v>5000</v>
      </c>
    </row>
    <row r="71" spans="1:6" x14ac:dyDescent="0.25">
      <c r="A71" s="5">
        <v>4199</v>
      </c>
      <c r="B71" s="5" t="s">
        <v>57</v>
      </c>
      <c r="D71" s="33">
        <v>3000</v>
      </c>
      <c r="E71" s="34"/>
      <c r="F71" s="35">
        <v>3000</v>
      </c>
    </row>
    <row r="72" spans="1:6" x14ac:dyDescent="0.25">
      <c r="A72" s="4">
        <v>42</v>
      </c>
      <c r="B72" s="4" t="s">
        <v>58</v>
      </c>
      <c r="C72" s="33">
        <f>D73+D74+D75+D76+D77</f>
        <v>94000</v>
      </c>
      <c r="D72" s="33"/>
      <c r="E72" s="34">
        <f>F73+F74+F75+F76+F77</f>
        <v>111000</v>
      </c>
    </row>
    <row r="73" spans="1:6" x14ac:dyDescent="0.25">
      <c r="A73" s="5">
        <v>4200</v>
      </c>
      <c r="B73" s="5" t="s">
        <v>59</v>
      </c>
      <c r="C73" s="33"/>
      <c r="D73" s="33">
        <v>60000</v>
      </c>
      <c r="F73" s="35">
        <v>60000</v>
      </c>
    </row>
    <row r="74" spans="1:6" ht="29.25" x14ac:dyDescent="0.25">
      <c r="A74" s="5">
        <v>4201</v>
      </c>
      <c r="B74" s="18" t="s">
        <v>60</v>
      </c>
      <c r="C74" s="33"/>
      <c r="D74" s="33">
        <v>4000</v>
      </c>
      <c r="F74" s="35">
        <v>6000</v>
      </c>
    </row>
    <row r="75" spans="1:6" x14ac:dyDescent="0.25">
      <c r="A75" s="5">
        <v>4202</v>
      </c>
      <c r="B75" s="5" t="s">
        <v>61</v>
      </c>
      <c r="C75" s="33"/>
      <c r="D75" s="33">
        <v>10000</v>
      </c>
      <c r="F75" s="35">
        <v>25000</v>
      </c>
    </row>
    <row r="76" spans="1:6" x14ac:dyDescent="0.25">
      <c r="A76" s="5">
        <v>4203</v>
      </c>
      <c r="B76" s="5" t="s">
        <v>62</v>
      </c>
      <c r="C76" s="33"/>
      <c r="D76" s="33">
        <v>15000</v>
      </c>
      <c r="E76" s="34"/>
      <c r="F76" s="35">
        <v>15000</v>
      </c>
    </row>
    <row r="77" spans="1:6" s="28" customFormat="1" x14ac:dyDescent="0.25">
      <c r="A77" s="5">
        <v>4204</v>
      </c>
      <c r="B77" s="5" t="s">
        <v>63</v>
      </c>
      <c r="C77" s="33"/>
      <c r="D77" s="33">
        <v>5000</v>
      </c>
      <c r="E77" s="34"/>
      <c r="F77" s="35">
        <v>5000</v>
      </c>
    </row>
    <row r="78" spans="1:6" x14ac:dyDescent="0.25">
      <c r="A78" s="4">
        <v>43</v>
      </c>
      <c r="B78" s="5" t="s">
        <v>197</v>
      </c>
      <c r="C78" s="33">
        <v>1000</v>
      </c>
      <c r="D78" s="33"/>
      <c r="E78" s="34">
        <v>1000</v>
      </c>
    </row>
    <row r="79" spans="1:6" x14ac:dyDescent="0.25">
      <c r="A79" s="4">
        <v>44</v>
      </c>
      <c r="B79" s="5" t="s">
        <v>65</v>
      </c>
      <c r="C79" s="33">
        <v>7500</v>
      </c>
      <c r="D79" s="33"/>
      <c r="E79" s="34">
        <v>7500</v>
      </c>
      <c r="F79" s="35"/>
    </row>
    <row r="80" spans="1:6" x14ac:dyDescent="0.25">
      <c r="A80" s="4">
        <v>45</v>
      </c>
      <c r="B80" s="5" t="s">
        <v>66</v>
      </c>
      <c r="C80" s="33">
        <v>12200</v>
      </c>
      <c r="D80" s="33"/>
      <c r="E80" s="34">
        <v>25000</v>
      </c>
    </row>
    <row r="81" spans="1:6" x14ac:dyDescent="0.25">
      <c r="A81" s="4">
        <v>47</v>
      </c>
      <c r="B81" s="5" t="s">
        <v>186</v>
      </c>
      <c r="D81" s="33"/>
      <c r="E81" s="41">
        <f>F82+F83</f>
        <v>26000</v>
      </c>
    </row>
    <row r="82" spans="1:6" x14ac:dyDescent="0.25">
      <c r="A82" s="4">
        <v>4701</v>
      </c>
      <c r="B82" s="5" t="s">
        <v>67</v>
      </c>
      <c r="D82" s="33">
        <v>1000</v>
      </c>
      <c r="E82" s="34"/>
      <c r="F82" s="31">
        <v>1000</v>
      </c>
    </row>
    <row r="83" spans="1:6" x14ac:dyDescent="0.25">
      <c r="A83" s="4">
        <v>4702</v>
      </c>
      <c r="B83" s="5" t="s">
        <v>187</v>
      </c>
      <c r="E83" s="34"/>
      <c r="F83" s="31">
        <v>25000</v>
      </c>
    </row>
    <row r="84" spans="1:6" x14ac:dyDescent="0.25">
      <c r="A84" s="4"/>
      <c r="B84" s="5"/>
      <c r="E84" s="34"/>
    </row>
    <row r="85" spans="1:6" x14ac:dyDescent="0.25">
      <c r="A85" s="4">
        <v>48</v>
      </c>
      <c r="B85" s="4" t="s">
        <v>68</v>
      </c>
      <c r="C85" s="33">
        <v>5000</v>
      </c>
      <c r="D85" s="33"/>
      <c r="E85" s="34">
        <v>5000</v>
      </c>
      <c r="F85" s="35"/>
    </row>
    <row r="86" spans="1:6" x14ac:dyDescent="0.25">
      <c r="A86" s="4">
        <v>49</v>
      </c>
      <c r="B86" s="5" t="s">
        <v>69</v>
      </c>
      <c r="C86" s="33">
        <f>C87+C88+C93</f>
        <v>270000</v>
      </c>
      <c r="D86" s="33"/>
      <c r="E86" s="34">
        <f>F87+E88+F93</f>
        <v>270000</v>
      </c>
    </row>
    <row r="87" spans="1:6" ht="14.25" customHeight="1" x14ac:dyDescent="0.25">
      <c r="A87" s="5">
        <v>491</v>
      </c>
      <c r="B87" s="18" t="s">
        <v>70</v>
      </c>
      <c r="C87" s="33">
        <v>30000</v>
      </c>
      <c r="F87" s="35">
        <v>30000</v>
      </c>
    </row>
    <row r="88" spans="1:6" x14ac:dyDescent="0.25">
      <c r="A88" s="5">
        <v>492</v>
      </c>
      <c r="B88" s="5" t="s">
        <v>71</v>
      </c>
      <c r="C88" s="33">
        <f>SUM(D89:D92)</f>
        <v>40000</v>
      </c>
      <c r="E88" s="35">
        <f>SUM(F89:F92)</f>
        <v>40000</v>
      </c>
    </row>
    <row r="89" spans="1:6" x14ac:dyDescent="0.25">
      <c r="A89" s="42">
        <v>4921</v>
      </c>
      <c r="B89" s="30" t="s">
        <v>72</v>
      </c>
      <c r="D89" s="33">
        <v>10000</v>
      </c>
      <c r="F89" s="35">
        <v>10000</v>
      </c>
    </row>
    <row r="90" spans="1:6" ht="29.25" x14ac:dyDescent="0.25">
      <c r="A90" s="43">
        <v>4922</v>
      </c>
      <c r="B90" s="18" t="s">
        <v>73</v>
      </c>
      <c r="D90" s="33">
        <v>10000</v>
      </c>
      <c r="F90" s="35">
        <v>10000</v>
      </c>
    </row>
    <row r="91" spans="1:6" x14ac:dyDescent="0.25">
      <c r="A91" s="42">
        <v>4923</v>
      </c>
      <c r="B91" s="30" t="s">
        <v>74</v>
      </c>
      <c r="D91" s="33">
        <v>10000</v>
      </c>
      <c r="F91" s="35">
        <v>10000</v>
      </c>
    </row>
    <row r="92" spans="1:6" x14ac:dyDescent="0.25">
      <c r="A92" s="44">
        <v>4924</v>
      </c>
      <c r="B92" s="5" t="s">
        <v>75</v>
      </c>
      <c r="D92" s="33">
        <v>10000</v>
      </c>
      <c r="F92" s="35">
        <v>10000</v>
      </c>
    </row>
    <row r="93" spans="1:6" x14ac:dyDescent="0.25">
      <c r="A93" s="5">
        <v>493</v>
      </c>
      <c r="B93" s="5" t="s">
        <v>76</v>
      </c>
      <c r="C93" s="33">
        <v>200000</v>
      </c>
      <c r="F93" s="35">
        <v>200000</v>
      </c>
    </row>
    <row r="94" spans="1:6" x14ac:dyDescent="0.25">
      <c r="A94" s="5">
        <v>80</v>
      </c>
      <c r="B94" s="4" t="s">
        <v>77</v>
      </c>
      <c r="C94" s="33">
        <f>D95+D96+D97+D98+D100</f>
        <v>227617.01</v>
      </c>
      <c r="D94" s="33"/>
      <c r="E94" s="34">
        <f>F95+F96+F97+F98+F100</f>
        <v>222617.01</v>
      </c>
    </row>
    <row r="95" spans="1:6" x14ac:dyDescent="0.25">
      <c r="A95" s="45">
        <v>8001</v>
      </c>
      <c r="B95" s="45" t="s">
        <v>78</v>
      </c>
      <c r="C95" s="33"/>
      <c r="D95" s="33">
        <f>172252.01-30135</f>
        <v>142117.01</v>
      </c>
      <c r="E95" s="34"/>
      <c r="F95" s="34">
        <f>172252.01-30135</f>
        <v>142117.01</v>
      </c>
    </row>
    <row r="96" spans="1:6" x14ac:dyDescent="0.25">
      <c r="A96" s="5">
        <v>8002</v>
      </c>
      <c r="B96" s="5" t="s">
        <v>79</v>
      </c>
      <c r="C96" s="33"/>
      <c r="D96" s="33">
        <f>40000-15000</f>
        <v>25000</v>
      </c>
      <c r="E96" s="34"/>
      <c r="F96" s="35">
        <f>40000-15000</f>
        <v>25000</v>
      </c>
    </row>
    <row r="97" spans="1:6" x14ac:dyDescent="0.25">
      <c r="A97" s="5">
        <v>8003</v>
      </c>
      <c r="B97" s="5" t="s">
        <v>80</v>
      </c>
      <c r="C97" s="33"/>
      <c r="D97" s="33">
        <v>55500</v>
      </c>
      <c r="E97" s="34"/>
      <c r="F97" s="35">
        <v>55500</v>
      </c>
    </row>
    <row r="98" spans="1:6" x14ac:dyDescent="0.25">
      <c r="A98" s="5">
        <v>8004</v>
      </c>
      <c r="B98" s="5" t="s">
        <v>81</v>
      </c>
      <c r="C98" s="33"/>
      <c r="D98" s="33">
        <v>5000</v>
      </c>
      <c r="E98" s="34"/>
      <c r="F98" s="35">
        <v>0</v>
      </c>
    </row>
    <row r="99" spans="1:6" s="47" customFormat="1" x14ac:dyDescent="0.25">
      <c r="A99" s="46" t="s">
        <v>82</v>
      </c>
      <c r="B99" s="38" t="s">
        <v>83</v>
      </c>
      <c r="C99" s="33"/>
      <c r="D99" s="33">
        <v>5000</v>
      </c>
      <c r="E99" s="34"/>
      <c r="F99" s="35">
        <v>0</v>
      </c>
    </row>
    <row r="100" spans="1:6" x14ac:dyDescent="0.25">
      <c r="A100" s="5">
        <v>8005</v>
      </c>
      <c r="B100" s="5" t="s">
        <v>84</v>
      </c>
      <c r="C100" s="33"/>
      <c r="D100" s="33">
        <v>0</v>
      </c>
      <c r="E100" s="34"/>
      <c r="F100" s="35">
        <v>0</v>
      </c>
    </row>
    <row r="101" spans="1:6" x14ac:dyDescent="0.25">
      <c r="A101" s="4"/>
      <c r="F101" s="35"/>
    </row>
    <row r="102" spans="1:6" x14ac:dyDescent="0.25">
      <c r="A102" s="4"/>
      <c r="B102" s="37" t="s">
        <v>85</v>
      </c>
      <c r="E102" s="34">
        <f>SUM(E35:E101)</f>
        <v>957357.01</v>
      </c>
    </row>
    <row r="103" spans="1:6" x14ac:dyDescent="0.25">
      <c r="A103" s="4"/>
      <c r="B103" s="4"/>
    </row>
    <row r="104" spans="1:6" x14ac:dyDescent="0.25">
      <c r="A104" s="4"/>
      <c r="B104" s="30" t="s">
        <v>86</v>
      </c>
      <c r="E104" s="34">
        <f>E30-E102</f>
        <v>47860</v>
      </c>
    </row>
  </sheetData>
  <pageMargins left="0" right="0" top="0.39305555555555599" bottom="0.39305555555555599" header="0" footer="0"/>
  <pageSetup paperSize="9" fitToHeight="0" pageOrder="overThenDown" orientation="landscape" useFirstPageNumber="1" horizontalDpi="300" verticalDpi="300" r:id="rId1"/>
  <headerFooter>
    <oddHeader>&amp;C&amp;"Arial,Standard"&amp;A</oddHeader>
    <oddFooter>&amp;C&amp;"Arial,Standard"Seite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28" zoomScaleNormal="100" workbookViewId="0">
      <selection activeCell="C23" sqref="C23"/>
    </sheetView>
  </sheetViews>
  <sheetFormatPr baseColWidth="10" defaultColWidth="9.140625" defaultRowHeight="15" x14ac:dyDescent="0.25"/>
  <cols>
    <col min="1" max="1" width="12.7109375"/>
    <col min="2" max="2" width="46.7109375"/>
    <col min="3" max="3" width="15.5703125" style="6"/>
    <col min="4" max="4" width="15.5703125"/>
    <col min="5" max="5" width="17.5703125"/>
    <col min="6" max="1025" width="8.7109375"/>
  </cols>
  <sheetData>
    <row r="1" spans="1:5" x14ac:dyDescent="0.25">
      <c r="A1" s="1" t="s">
        <v>87</v>
      </c>
      <c r="E1" s="1"/>
    </row>
    <row r="2" spans="1:5" x14ac:dyDescent="0.25">
      <c r="A2" s="1"/>
    </row>
    <row r="4" spans="1:5" x14ac:dyDescent="0.25">
      <c r="A4" t="s">
        <v>88</v>
      </c>
      <c r="B4" t="s">
        <v>89</v>
      </c>
      <c r="C4" t="s">
        <v>90</v>
      </c>
    </row>
    <row r="5" spans="1:5" x14ac:dyDescent="0.25">
      <c r="A5" s="8">
        <v>493901</v>
      </c>
      <c r="B5" s="9" t="s">
        <v>91</v>
      </c>
      <c r="C5" s="10">
        <v>1857.6254771691499</v>
      </c>
      <c r="D5" s="6"/>
      <c r="E5" s="7"/>
    </row>
    <row r="6" spans="1:5" x14ac:dyDescent="0.25">
      <c r="A6" s="8">
        <v>493902</v>
      </c>
      <c r="B6" s="9" t="s">
        <v>92</v>
      </c>
      <c r="C6" s="11">
        <v>1723.20476417286</v>
      </c>
      <c r="D6" s="6"/>
      <c r="E6" s="7"/>
    </row>
    <row r="7" spans="1:5" x14ac:dyDescent="0.25">
      <c r="A7" s="8">
        <v>493903</v>
      </c>
      <c r="B7" s="9" t="s">
        <v>93</v>
      </c>
      <c r="C7" s="11">
        <v>1936.4524384941401</v>
      </c>
      <c r="D7" s="6"/>
      <c r="E7" s="7"/>
    </row>
    <row r="8" spans="1:5" x14ac:dyDescent="0.25">
      <c r="A8" s="8">
        <v>493904</v>
      </c>
      <c r="B8" s="9" t="s">
        <v>94</v>
      </c>
      <c r="C8" s="11">
        <v>4342.7491526253298</v>
      </c>
      <c r="D8" s="6"/>
      <c r="E8" s="7"/>
    </row>
    <row r="9" spans="1:5" x14ac:dyDescent="0.25">
      <c r="A9" s="8">
        <v>493905</v>
      </c>
      <c r="B9" s="9" t="s">
        <v>95</v>
      </c>
      <c r="C9" s="11">
        <v>1565.9657202666999</v>
      </c>
      <c r="D9" s="6"/>
      <c r="E9" s="7"/>
    </row>
    <row r="10" spans="1:5" x14ac:dyDescent="0.25">
      <c r="A10" s="8">
        <v>493906</v>
      </c>
      <c r="B10" s="9" t="s">
        <v>96</v>
      </c>
      <c r="C10" s="11">
        <v>1601.6452922348501</v>
      </c>
      <c r="D10" s="6"/>
      <c r="E10" s="7"/>
    </row>
    <row r="11" spans="1:5" x14ac:dyDescent="0.25">
      <c r="A11" s="8">
        <v>493907</v>
      </c>
      <c r="B11" s="9" t="s">
        <v>97</v>
      </c>
      <c r="C11" s="11">
        <v>5582.8217178905197</v>
      </c>
      <c r="D11" s="6"/>
      <c r="E11" s="7"/>
    </row>
    <row r="12" spans="1:5" x14ac:dyDescent="0.25">
      <c r="A12" s="8">
        <v>493908</v>
      </c>
      <c r="B12" s="9" t="s">
        <v>98</v>
      </c>
      <c r="C12" s="11">
        <v>3800.0877557143599</v>
      </c>
      <c r="D12" s="6"/>
      <c r="E12" s="7"/>
    </row>
    <row r="13" spans="1:5" x14ac:dyDescent="0.25">
      <c r="A13" s="8">
        <v>493909</v>
      </c>
      <c r="B13" s="9" t="s">
        <v>99</v>
      </c>
      <c r="C13" s="11">
        <v>2618.09821458337</v>
      </c>
      <c r="D13" s="6"/>
      <c r="E13" s="7"/>
    </row>
    <row r="14" spans="1:5" x14ac:dyDescent="0.25">
      <c r="A14" s="8">
        <v>493910</v>
      </c>
      <c r="B14" s="9" t="s">
        <v>100</v>
      </c>
      <c r="C14" s="11">
        <v>3391.0173143120601</v>
      </c>
      <c r="D14" s="6"/>
      <c r="E14" s="7"/>
    </row>
    <row r="15" spans="1:5" x14ac:dyDescent="0.25">
      <c r="A15" s="8">
        <v>493911</v>
      </c>
      <c r="B15" s="9" t="s">
        <v>101</v>
      </c>
      <c r="C15" s="11">
        <v>3977.65585806749</v>
      </c>
      <c r="D15" s="6"/>
      <c r="E15" s="7"/>
    </row>
    <row r="16" spans="1:5" x14ac:dyDescent="0.25">
      <c r="A16" s="8">
        <v>493912</v>
      </c>
      <c r="B16" s="9" t="s">
        <v>102</v>
      </c>
      <c r="C16" s="11">
        <v>2876.1527932367499</v>
      </c>
      <c r="D16" s="6"/>
      <c r="E16" s="7"/>
    </row>
    <row r="17" spans="1:5" x14ac:dyDescent="0.25">
      <c r="A17" s="8">
        <v>493913</v>
      </c>
      <c r="B17" s="9" t="s">
        <v>103</v>
      </c>
      <c r="C17" s="11">
        <v>3450.3449746777101</v>
      </c>
      <c r="D17" s="6"/>
      <c r="E17" s="7"/>
    </row>
    <row r="18" spans="1:5" x14ac:dyDescent="0.25">
      <c r="A18" s="8">
        <v>493914</v>
      </c>
      <c r="B18" s="9" t="s">
        <v>104</v>
      </c>
      <c r="C18" s="11">
        <v>1970.4724954870301</v>
      </c>
      <c r="D18" s="6"/>
      <c r="E18" s="7"/>
    </row>
    <row r="19" spans="1:5" x14ac:dyDescent="0.25">
      <c r="A19" s="8">
        <v>493915</v>
      </c>
      <c r="B19" s="9" t="s">
        <v>105</v>
      </c>
      <c r="C19" s="11">
        <v>4260.188282606</v>
      </c>
      <c r="D19" s="6"/>
      <c r="E19" s="7"/>
    </row>
    <row r="20" spans="1:5" x14ac:dyDescent="0.25">
      <c r="A20" s="8">
        <v>493916</v>
      </c>
      <c r="B20" s="9" t="s">
        <v>106</v>
      </c>
      <c r="C20" s="11">
        <v>4487.9567129608304</v>
      </c>
      <c r="D20" s="6"/>
      <c r="E20" s="7"/>
    </row>
    <row r="21" spans="1:5" x14ac:dyDescent="0.25">
      <c r="A21" s="8">
        <v>493917</v>
      </c>
      <c r="B21" s="9" t="s">
        <v>107</v>
      </c>
      <c r="C21" s="11">
        <v>3330.4450177149602</v>
      </c>
      <c r="D21" s="6"/>
      <c r="E21" s="7"/>
    </row>
    <row r="22" spans="1:5" x14ac:dyDescent="0.25">
      <c r="A22" s="8">
        <v>493918</v>
      </c>
      <c r="B22" s="9" t="s">
        <v>108</v>
      </c>
      <c r="C22" s="11">
        <v>1601.6452922348501</v>
      </c>
      <c r="D22" s="6"/>
      <c r="E22" s="7"/>
    </row>
    <row r="23" spans="1:5" x14ac:dyDescent="0.25">
      <c r="A23" s="8">
        <v>493919</v>
      </c>
      <c r="B23" s="9" t="s">
        <v>109</v>
      </c>
      <c r="C23" s="11">
        <v>2711.4030239376002</v>
      </c>
      <c r="D23" s="6"/>
      <c r="E23" s="7"/>
    </row>
    <row r="24" spans="1:5" x14ac:dyDescent="0.25">
      <c r="A24" s="8">
        <v>493920</v>
      </c>
      <c r="B24" s="9" t="s">
        <v>110</v>
      </c>
      <c r="C24" s="11">
        <v>10758.434046991701</v>
      </c>
      <c r="D24" s="6"/>
      <c r="E24" s="7"/>
    </row>
    <row r="25" spans="1:5" x14ac:dyDescent="0.25">
      <c r="A25" s="8">
        <v>493921</v>
      </c>
      <c r="B25" s="9" t="s">
        <v>111</v>
      </c>
      <c r="C25" s="11">
        <v>2015.6942785629401</v>
      </c>
      <c r="D25" s="6"/>
      <c r="E25" s="7"/>
    </row>
    <row r="26" spans="1:5" x14ac:dyDescent="0.25">
      <c r="A26" s="8">
        <v>493922</v>
      </c>
      <c r="B26" s="9" t="s">
        <v>112</v>
      </c>
      <c r="C26" s="11">
        <v>2391.5744204599901</v>
      </c>
      <c r="D26" s="6"/>
      <c r="E26" s="7"/>
    </row>
    <row r="27" spans="1:5" x14ac:dyDescent="0.25">
      <c r="A27" s="8">
        <v>493923</v>
      </c>
      <c r="B27" s="9" t="s">
        <v>113</v>
      </c>
      <c r="C27" s="11">
        <v>2905.6091840476702</v>
      </c>
      <c r="D27" s="6"/>
      <c r="E27" s="7"/>
    </row>
    <row r="28" spans="1:5" x14ac:dyDescent="0.25">
      <c r="A28" s="8">
        <v>493924</v>
      </c>
      <c r="B28" s="9" t="s">
        <v>114</v>
      </c>
      <c r="C28" s="11">
        <v>4553.50755448371</v>
      </c>
      <c r="D28" s="6"/>
      <c r="E28" s="7"/>
    </row>
    <row r="29" spans="1:5" x14ac:dyDescent="0.25">
      <c r="A29" s="8">
        <v>493925</v>
      </c>
      <c r="B29" s="9" t="s">
        <v>115</v>
      </c>
      <c r="C29" s="11">
        <v>11459.5791240402</v>
      </c>
      <c r="D29" s="6"/>
      <c r="E29" s="7"/>
    </row>
    <row r="30" spans="1:5" x14ac:dyDescent="0.25">
      <c r="A30" s="8">
        <v>493926</v>
      </c>
      <c r="B30" s="9" t="s">
        <v>116</v>
      </c>
      <c r="C30" s="11">
        <v>6766.4707739967698</v>
      </c>
      <c r="D30" s="6"/>
      <c r="E30" s="7"/>
    </row>
    <row r="31" spans="1:5" x14ac:dyDescent="0.25">
      <c r="A31" s="8">
        <v>493927</v>
      </c>
      <c r="B31" s="9" t="s">
        <v>117</v>
      </c>
      <c r="C31" s="11">
        <v>1536.5093294557801</v>
      </c>
      <c r="D31" s="6"/>
      <c r="E31" s="7"/>
    </row>
    <row r="32" spans="1:5" x14ac:dyDescent="0.25">
      <c r="A32" s="8">
        <v>493928</v>
      </c>
      <c r="B32" s="9" t="s">
        <v>118</v>
      </c>
      <c r="C32" s="11">
        <v>2674.10684499849</v>
      </c>
      <c r="D32" s="6"/>
      <c r="E32" s="7"/>
    </row>
    <row r="33" spans="1:5" x14ac:dyDescent="0.25">
      <c r="A33" s="8">
        <v>493929</v>
      </c>
      <c r="B33" s="9" t="s">
        <v>119</v>
      </c>
      <c r="C33" s="11">
        <v>2117.3395707977902</v>
      </c>
      <c r="D33" s="6"/>
      <c r="E33" s="7"/>
    </row>
    <row r="34" spans="1:5" x14ac:dyDescent="0.25">
      <c r="A34" s="8">
        <v>493930</v>
      </c>
      <c r="B34" s="9" t="s">
        <v>120</v>
      </c>
      <c r="C34" s="11">
        <v>1548.95569177026</v>
      </c>
      <c r="D34" s="6"/>
      <c r="E34" s="7"/>
    </row>
    <row r="35" spans="1:5" x14ac:dyDescent="0.25">
      <c r="A35" s="8">
        <v>493931</v>
      </c>
      <c r="B35" s="9" t="s">
        <v>121</v>
      </c>
      <c r="C35" s="11">
        <v>1806.6727503807499</v>
      </c>
      <c r="D35" s="6"/>
      <c r="E35" s="7"/>
    </row>
    <row r="36" spans="1:5" x14ac:dyDescent="0.25">
      <c r="A36" s="8">
        <v>493932</v>
      </c>
      <c r="B36" s="9" t="s">
        <v>122</v>
      </c>
      <c r="C36" s="11">
        <v>2256.7388287198801</v>
      </c>
      <c r="D36" s="6"/>
      <c r="E36" s="7"/>
    </row>
    <row r="37" spans="1:5" x14ac:dyDescent="0.25">
      <c r="A37" s="8">
        <v>493933</v>
      </c>
      <c r="B37" s="9" t="s">
        <v>123</v>
      </c>
      <c r="C37" s="11">
        <v>3140.01567430355</v>
      </c>
      <c r="D37" s="6"/>
      <c r="E37" s="7"/>
    </row>
    <row r="38" spans="1:5" x14ac:dyDescent="0.25">
      <c r="A38" s="8">
        <v>493934</v>
      </c>
      <c r="B38" s="9" t="s">
        <v>124</v>
      </c>
      <c r="C38" s="11">
        <v>7396.2567071090398</v>
      </c>
      <c r="D38" s="6"/>
      <c r="E38" s="7"/>
    </row>
    <row r="39" spans="1:5" x14ac:dyDescent="0.25">
      <c r="A39" s="8">
        <v>493935</v>
      </c>
      <c r="B39" s="9" t="s">
        <v>125</v>
      </c>
      <c r="C39" s="11">
        <v>1813.6483303246901</v>
      </c>
      <c r="D39" s="6"/>
      <c r="E39" s="7"/>
    </row>
    <row r="40" spans="1:5" x14ac:dyDescent="0.25">
      <c r="A40" s="8">
        <v>493936</v>
      </c>
      <c r="B40" s="9" t="s">
        <v>126</v>
      </c>
      <c r="C40" s="11">
        <v>3626.6684407993898</v>
      </c>
      <c r="D40" s="6"/>
      <c r="E40" s="7"/>
    </row>
    <row r="41" spans="1:5" x14ac:dyDescent="0.25">
      <c r="A41" s="8">
        <v>493937</v>
      </c>
      <c r="B41" s="9" t="s">
        <v>127</v>
      </c>
      <c r="C41" s="11">
        <v>3525.4380273083498</v>
      </c>
      <c r="D41" s="6"/>
      <c r="E41" s="7"/>
    </row>
    <row r="42" spans="1:5" x14ac:dyDescent="0.25">
      <c r="A42" s="8">
        <v>493938</v>
      </c>
      <c r="B42" s="9" t="s">
        <v>128</v>
      </c>
      <c r="C42" s="11">
        <v>2123.9776306988501</v>
      </c>
      <c r="D42" s="6"/>
      <c r="E42" s="7"/>
    </row>
    <row r="43" spans="1:5" x14ac:dyDescent="0.25">
      <c r="A43" s="8">
        <v>493939</v>
      </c>
      <c r="B43" s="9" t="s">
        <v>129</v>
      </c>
      <c r="C43" s="11">
        <v>3228.7997254801098</v>
      </c>
      <c r="D43" s="6"/>
      <c r="E43" s="7"/>
    </row>
    <row r="44" spans="1:5" x14ac:dyDescent="0.25">
      <c r="A44" s="8">
        <v>493940</v>
      </c>
      <c r="B44" s="9" t="s">
        <v>130</v>
      </c>
      <c r="C44" s="11">
        <v>1572.6037801677501</v>
      </c>
      <c r="D44" s="6"/>
      <c r="E44" s="7"/>
    </row>
    <row r="45" spans="1:5" x14ac:dyDescent="0.25">
      <c r="A45" s="8">
        <v>493941</v>
      </c>
      <c r="B45" s="9" t="s">
        <v>131</v>
      </c>
      <c r="C45" s="11">
        <v>2158.79701950358</v>
      </c>
      <c r="D45" s="6"/>
      <c r="E45" s="7"/>
    </row>
    <row r="46" spans="1:5" x14ac:dyDescent="0.25">
      <c r="A46" s="8">
        <v>493942</v>
      </c>
      <c r="B46" s="9" t="s">
        <v>132</v>
      </c>
      <c r="C46" s="11">
        <v>2097.0105123508201</v>
      </c>
      <c r="D46" s="6"/>
      <c r="E46" s="7"/>
    </row>
    <row r="47" spans="1:5" x14ac:dyDescent="0.25">
      <c r="A47" s="8">
        <v>493943</v>
      </c>
      <c r="B47" s="9" t="s">
        <v>133</v>
      </c>
      <c r="C47" s="11">
        <v>3197.6838196939302</v>
      </c>
      <c r="D47" s="6"/>
      <c r="E47" s="7"/>
    </row>
    <row r="48" spans="1:5" x14ac:dyDescent="0.25">
      <c r="A48" s="8">
        <v>493944</v>
      </c>
      <c r="B48" s="9" t="s">
        <v>134</v>
      </c>
      <c r="C48" s="11">
        <v>2196.1665321227802</v>
      </c>
      <c r="D48" s="6"/>
      <c r="E48" s="7"/>
    </row>
    <row r="49" spans="1:5" x14ac:dyDescent="0.25">
      <c r="A49" s="8">
        <v>493945</v>
      </c>
      <c r="B49" s="9" t="s">
        <v>135</v>
      </c>
      <c r="C49" s="11">
        <v>1766.76703227351</v>
      </c>
      <c r="D49" s="6"/>
      <c r="E49" s="7"/>
    </row>
    <row r="50" spans="1:5" x14ac:dyDescent="0.25">
      <c r="A50" s="8">
        <v>493946</v>
      </c>
      <c r="B50" s="9" t="s">
        <v>136</v>
      </c>
      <c r="C50" s="11">
        <v>3428.7712799992901</v>
      </c>
      <c r="D50" s="6"/>
      <c r="E50" s="7"/>
    </row>
    <row r="51" spans="1:5" x14ac:dyDescent="0.25">
      <c r="A51" s="8">
        <v>493947</v>
      </c>
      <c r="B51" s="9" t="s">
        <v>137</v>
      </c>
      <c r="C51" s="11">
        <v>1752.24627623996</v>
      </c>
      <c r="D51" s="6"/>
      <c r="E51" s="7"/>
    </row>
    <row r="52" spans="1:5" x14ac:dyDescent="0.25">
      <c r="A52" s="8">
        <v>493948</v>
      </c>
      <c r="B52" s="9" t="s">
        <v>138</v>
      </c>
      <c r="C52" s="11">
        <v>1884.1777167733601</v>
      </c>
      <c r="D52" s="6"/>
      <c r="E52" s="7"/>
    </row>
    <row r="53" spans="1:5" x14ac:dyDescent="0.25">
      <c r="A53" s="8">
        <v>493949</v>
      </c>
      <c r="B53" s="9" t="s">
        <v>139</v>
      </c>
      <c r="C53" s="11">
        <v>3269.0429636302401</v>
      </c>
      <c r="D53" s="6"/>
      <c r="E53" s="7"/>
    </row>
    <row r="54" spans="1:5" x14ac:dyDescent="0.25">
      <c r="A54" s="8">
        <v>493950</v>
      </c>
      <c r="B54" s="9" t="s">
        <v>140</v>
      </c>
      <c r="C54" s="11">
        <v>5173.3363977443996</v>
      </c>
      <c r="D54" s="6"/>
      <c r="E54" s="7"/>
    </row>
    <row r="55" spans="1:5" x14ac:dyDescent="0.25">
      <c r="A55" s="8">
        <v>493951</v>
      </c>
      <c r="B55" s="9" t="s">
        <v>141</v>
      </c>
      <c r="C55" s="11">
        <v>3204.3218795949801</v>
      </c>
      <c r="D55" s="6"/>
      <c r="E55" s="7"/>
    </row>
    <row r="56" spans="1:5" x14ac:dyDescent="0.25">
      <c r="A56" s="12"/>
      <c r="B56" s="13" t="s">
        <v>142</v>
      </c>
      <c r="C56" s="14">
        <f>SUM(C5:C55)</f>
        <v>166432.85444321111</v>
      </c>
      <c r="D56" s="6"/>
    </row>
  </sheetData>
  <pageMargins left="0" right="0" top="0.39444444444444399" bottom="0.39444444444444399" header="0" footer="0"/>
  <pageSetup paperSize="9" pageOrder="overThenDown" orientation="portrait" useFirstPageNumber="1" horizontalDpi="300" verticalDpi="300" r:id="rId1"/>
  <headerFooter>
    <oddHeader>&amp;C&amp;"Arial,Standard"&amp;A</oddHeader>
    <oddFooter>&amp;C&amp;"Arial,Standard"Seite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/>
  </sheetViews>
  <sheetFormatPr baseColWidth="10" defaultColWidth="9.140625" defaultRowHeight="15" x14ac:dyDescent="0.25"/>
  <cols>
    <col min="1" max="1" width="45.28515625"/>
    <col min="2" max="2" width="7.5703125"/>
    <col min="3" max="3" width="14.85546875"/>
    <col min="4" max="8" width="8.7109375"/>
    <col min="9" max="9" width="40.42578125"/>
    <col min="10" max="10" width="8.7109375"/>
    <col min="11" max="11" width="15.28515625"/>
    <col min="12" max="1025" width="8.7109375"/>
  </cols>
  <sheetData>
    <row r="1" spans="1:3" x14ac:dyDescent="0.25">
      <c r="A1" s="1" t="s">
        <v>143</v>
      </c>
    </row>
    <row r="2" spans="1:3" x14ac:dyDescent="0.25">
      <c r="A2" s="1"/>
    </row>
    <row r="3" spans="1:3" ht="39" x14ac:dyDescent="0.25">
      <c r="A3" t="s">
        <v>144</v>
      </c>
      <c r="B3" t="s">
        <v>145</v>
      </c>
      <c r="C3" s="15" t="s">
        <v>146</v>
      </c>
    </row>
    <row r="4" spans="1:3" x14ac:dyDescent="0.25">
      <c r="A4" t="s">
        <v>147</v>
      </c>
      <c r="B4" s="5">
        <v>1</v>
      </c>
    </row>
    <row r="5" spans="1:3" x14ac:dyDescent="0.25">
      <c r="A5" t="s">
        <v>148</v>
      </c>
      <c r="C5" s="6">
        <v>35000</v>
      </c>
    </row>
    <row r="7" spans="1:3" x14ac:dyDescent="0.25">
      <c r="B7" s="16"/>
      <c r="C7" s="16"/>
    </row>
    <row r="8" spans="1:3" x14ac:dyDescent="0.25">
      <c r="B8" s="16"/>
      <c r="C8" s="16"/>
    </row>
    <row r="10" spans="1:3" x14ac:dyDescent="0.25">
      <c r="A10" t="s">
        <v>149</v>
      </c>
      <c r="B10">
        <v>4</v>
      </c>
    </row>
    <row r="11" spans="1:3" x14ac:dyDescent="0.25">
      <c r="A11" t="s">
        <v>150</v>
      </c>
      <c r="C11" s="6">
        <v>8600</v>
      </c>
    </row>
    <row r="13" spans="1:3" x14ac:dyDescent="0.25">
      <c r="A13" t="s">
        <v>151</v>
      </c>
      <c r="B13">
        <v>1</v>
      </c>
    </row>
    <row r="14" spans="1:3" x14ac:dyDescent="0.25">
      <c r="A14" t="s">
        <v>152</v>
      </c>
      <c r="C14" s="6">
        <v>8600</v>
      </c>
    </row>
    <row r="16" spans="1:3" x14ac:dyDescent="0.25">
      <c r="A16" t="s">
        <v>153</v>
      </c>
      <c r="B16">
        <v>1</v>
      </c>
    </row>
    <row r="17" spans="1:3" x14ac:dyDescent="0.25">
      <c r="A17" t="s">
        <v>152</v>
      </c>
      <c r="C17" s="6">
        <v>8600</v>
      </c>
    </row>
    <row r="19" spans="1:3" x14ac:dyDescent="0.25">
      <c r="A19" t="s">
        <v>154</v>
      </c>
      <c r="B19">
        <v>2</v>
      </c>
    </row>
    <row r="20" spans="1:3" x14ac:dyDescent="0.25">
      <c r="A20" t="s">
        <v>155</v>
      </c>
      <c r="C20" s="6">
        <v>7000</v>
      </c>
    </row>
    <row r="21" spans="1:3" x14ac:dyDescent="0.25">
      <c r="A21" t="s">
        <v>156</v>
      </c>
      <c r="C21" s="6">
        <v>8600</v>
      </c>
    </row>
    <row r="23" spans="1:3" ht="25.35" customHeight="1" x14ac:dyDescent="0.25"/>
    <row r="27" spans="1:3" x14ac:dyDescent="0.25">
      <c r="A27" t="s">
        <v>157</v>
      </c>
      <c r="C27" s="6">
        <f>7*8600+7000</f>
        <v>67200</v>
      </c>
    </row>
    <row r="32" spans="1:3" x14ac:dyDescent="0.25">
      <c r="A32" t="s">
        <v>158</v>
      </c>
      <c r="C32" s="6">
        <f>C5+C27</f>
        <v>102200</v>
      </c>
    </row>
    <row r="34" spans="1:9" x14ac:dyDescent="0.25">
      <c r="A34" t="s">
        <v>159</v>
      </c>
      <c r="C34" s="17">
        <v>105000</v>
      </c>
    </row>
    <row r="37" spans="1:9" x14ac:dyDescent="0.25">
      <c r="A37" t="s">
        <v>160</v>
      </c>
    </row>
    <row r="38" spans="1:9" ht="56.25" customHeight="1" x14ac:dyDescent="0.25">
      <c r="A38" s="2" t="s">
        <v>161</v>
      </c>
    </row>
    <row r="39" spans="1:9" x14ac:dyDescent="0.25">
      <c r="A39" t="s">
        <v>162</v>
      </c>
      <c r="I39" s="2"/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zoomScaleNormal="100" workbookViewId="0">
      <selection activeCell="C1" sqref="C1"/>
    </sheetView>
  </sheetViews>
  <sheetFormatPr baseColWidth="10" defaultColWidth="9.140625" defaultRowHeight="15" x14ac:dyDescent="0.25"/>
  <cols>
    <col min="1" max="1" width="6.140625"/>
    <col min="2" max="2" width="7.85546875"/>
    <col min="3" max="3" width="62.140625"/>
    <col min="4" max="4" width="12.85546875"/>
    <col min="5" max="5" width="6.140625"/>
    <col min="6" max="1025" width="8.7109375"/>
  </cols>
  <sheetData>
    <row r="1" spans="2:5" x14ac:dyDescent="0.25">
      <c r="B1" s="1" t="s">
        <v>163</v>
      </c>
    </row>
    <row r="2" spans="2:5" x14ac:dyDescent="0.25">
      <c r="C2" s="2"/>
      <c r="D2" s="2"/>
      <c r="E2" s="2"/>
    </row>
    <row r="3" spans="2:5" x14ac:dyDescent="0.25">
      <c r="B3" t="s">
        <v>88</v>
      </c>
      <c r="C3" s="2"/>
      <c r="E3" s="2"/>
    </row>
    <row r="4" spans="2:5" x14ac:dyDescent="0.25">
      <c r="B4" s="1">
        <v>5</v>
      </c>
      <c r="C4" s="2" t="s">
        <v>164</v>
      </c>
      <c r="E4" s="2"/>
    </row>
    <row r="5" spans="2:5" x14ac:dyDescent="0.25">
      <c r="B5" s="1"/>
      <c r="C5" s="2"/>
      <c r="D5" s="2"/>
      <c r="E5" s="18"/>
    </row>
    <row r="6" spans="2:5" x14ac:dyDescent="0.25">
      <c r="B6" s="4">
        <v>50</v>
      </c>
      <c r="C6" s="2" t="s">
        <v>165</v>
      </c>
      <c r="D6" s="19"/>
      <c r="E6" s="2"/>
    </row>
    <row r="7" spans="2:5" x14ac:dyDescent="0.25">
      <c r="B7" s="1"/>
      <c r="C7" s="2" t="s">
        <v>166</v>
      </c>
      <c r="D7" s="2"/>
      <c r="E7" s="2"/>
    </row>
    <row r="8" spans="2:5" x14ac:dyDescent="0.25">
      <c r="B8" s="1"/>
      <c r="C8" s="2" t="s">
        <v>167</v>
      </c>
      <c r="D8" s="19"/>
      <c r="E8" s="20"/>
    </row>
    <row r="9" spans="2:5" x14ac:dyDescent="0.25">
      <c r="B9" s="21"/>
      <c r="C9" s="18" t="s">
        <v>168</v>
      </c>
      <c r="D9" s="19"/>
      <c r="E9" s="20"/>
    </row>
    <row r="10" spans="2:5" x14ac:dyDescent="0.25">
      <c r="B10" s="1"/>
      <c r="C10" s="2"/>
      <c r="D10" s="19"/>
      <c r="E10" s="2"/>
    </row>
    <row r="11" spans="2:5" x14ac:dyDescent="0.25">
      <c r="B11" s="1"/>
      <c r="C11" s="2"/>
      <c r="D11" s="19"/>
      <c r="E11" s="2"/>
    </row>
    <row r="12" spans="2:5" ht="28.5" x14ac:dyDescent="0.25">
      <c r="B12" s="22">
        <v>51</v>
      </c>
      <c r="C12" s="23" t="s">
        <v>169</v>
      </c>
      <c r="D12" s="19"/>
      <c r="E12" s="2"/>
    </row>
    <row r="13" spans="2:5" x14ac:dyDescent="0.25">
      <c r="B13" s="1"/>
      <c r="C13" s="2" t="s">
        <v>167</v>
      </c>
      <c r="D13" s="19"/>
      <c r="E13" s="20"/>
    </row>
    <row r="14" spans="2:5" x14ac:dyDescent="0.25">
      <c r="B14" s="1"/>
      <c r="C14" s="2" t="s">
        <v>170</v>
      </c>
      <c r="D14" s="19"/>
      <c r="E14" s="20"/>
    </row>
    <row r="15" spans="2:5" x14ac:dyDescent="0.25">
      <c r="B15" s="1"/>
      <c r="C15" s="2"/>
      <c r="D15" s="19"/>
      <c r="E15" s="2"/>
    </row>
    <row r="16" spans="2:5" ht="29.25" x14ac:dyDescent="0.25">
      <c r="B16" s="1">
        <v>52</v>
      </c>
      <c r="C16" s="2" t="s">
        <v>171</v>
      </c>
      <c r="D16" s="19"/>
      <c r="E16" s="2"/>
    </row>
    <row r="17" spans="2:5" x14ac:dyDescent="0.25">
      <c r="B17" s="1"/>
      <c r="C17" s="2"/>
      <c r="D17" s="19"/>
      <c r="E17" s="2"/>
    </row>
    <row r="18" spans="2:5" ht="28.5" x14ac:dyDescent="0.25">
      <c r="B18" s="22">
        <v>53</v>
      </c>
      <c r="C18" s="23" t="s">
        <v>172</v>
      </c>
      <c r="D18" s="24"/>
      <c r="E18" s="2"/>
    </row>
    <row r="19" spans="2:5" x14ac:dyDescent="0.25">
      <c r="C19" s="2"/>
      <c r="D19" s="2"/>
      <c r="E19" s="2"/>
    </row>
    <row r="20" spans="2:5" x14ac:dyDescent="0.25">
      <c r="C20" s="2"/>
      <c r="D20" s="2"/>
      <c r="E20" s="2"/>
    </row>
    <row r="21" spans="2:5" x14ac:dyDescent="0.25">
      <c r="C21" s="2"/>
      <c r="D21" s="2"/>
      <c r="E21" s="2"/>
    </row>
    <row r="22" spans="2:5" x14ac:dyDescent="0.25">
      <c r="C22" s="2"/>
      <c r="D22" s="2"/>
      <c r="E22" s="2"/>
    </row>
    <row r="23" spans="2:5" x14ac:dyDescent="0.25">
      <c r="C23" s="2" t="s">
        <v>160</v>
      </c>
    </row>
    <row r="24" spans="2:5" ht="29.25" x14ac:dyDescent="0.25">
      <c r="C24" s="2" t="s">
        <v>173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zoomScaleNormal="100" workbookViewId="0">
      <selection activeCell="B1" sqref="B1"/>
    </sheetView>
  </sheetViews>
  <sheetFormatPr baseColWidth="10" defaultColWidth="9.140625" defaultRowHeight="15" x14ac:dyDescent="0.25"/>
  <cols>
    <col min="1" max="1" width="7.140625"/>
    <col min="2" max="2" width="45.85546875" style="25"/>
    <col min="3" max="3" width="32.42578125"/>
    <col min="4" max="1025" width="10.42578125"/>
  </cols>
  <sheetData>
    <row r="1" spans="1:3" x14ac:dyDescent="0.25">
      <c r="C1" s="25"/>
    </row>
    <row r="2" spans="1:3" x14ac:dyDescent="0.25">
      <c r="B2" s="25" t="s">
        <v>144</v>
      </c>
      <c r="C2" s="25" t="s">
        <v>174</v>
      </c>
    </row>
    <row r="3" spans="1:3" x14ac:dyDescent="0.25">
      <c r="A3">
        <v>3</v>
      </c>
      <c r="B3" s="25" t="s">
        <v>0</v>
      </c>
      <c r="C3" s="25"/>
    </row>
    <row r="4" spans="1:3" ht="15.75" customHeight="1" x14ac:dyDescent="0.25">
      <c r="C4" s="25"/>
    </row>
    <row r="5" spans="1:3" ht="30" x14ac:dyDescent="0.25">
      <c r="A5">
        <v>30</v>
      </c>
      <c r="B5" s="25" t="s">
        <v>1</v>
      </c>
      <c r="C5" s="25" t="s">
        <v>175</v>
      </c>
    </row>
    <row r="6" spans="1:3" ht="75" x14ac:dyDescent="0.25">
      <c r="A6">
        <v>31</v>
      </c>
      <c r="B6" s="25" t="s">
        <v>2</v>
      </c>
      <c r="C6" s="26" t="s">
        <v>176</v>
      </c>
    </row>
    <row r="7" spans="1:3" x14ac:dyDescent="0.25">
      <c r="A7">
        <v>310</v>
      </c>
      <c r="B7" s="25" t="s">
        <v>3</v>
      </c>
      <c r="C7" s="25"/>
    </row>
    <row r="8" spans="1:3" ht="30" x14ac:dyDescent="0.25">
      <c r="A8">
        <v>311</v>
      </c>
      <c r="B8" s="25" t="s">
        <v>4</v>
      </c>
      <c r="C8" s="25"/>
    </row>
    <row r="9" spans="1:3" x14ac:dyDescent="0.25">
      <c r="A9">
        <v>32</v>
      </c>
      <c r="B9" s="25" t="s">
        <v>177</v>
      </c>
      <c r="C9" s="25"/>
    </row>
    <row r="10" spans="1:3" x14ac:dyDescent="0.25">
      <c r="A10">
        <v>320</v>
      </c>
      <c r="B10" s="25" t="s">
        <v>178</v>
      </c>
      <c r="C10" s="25"/>
    </row>
    <row r="11" spans="1:3" ht="30" x14ac:dyDescent="0.25">
      <c r="A11">
        <v>321</v>
      </c>
      <c r="B11" s="25" t="s">
        <v>179</v>
      </c>
      <c r="C11" s="25"/>
    </row>
    <row r="12" spans="1:3" x14ac:dyDescent="0.25">
      <c r="A12">
        <v>33</v>
      </c>
      <c r="B12" s="25" t="s">
        <v>8</v>
      </c>
      <c r="C12" s="25"/>
    </row>
    <row r="13" spans="1:3" x14ac:dyDescent="0.25">
      <c r="A13">
        <v>330</v>
      </c>
      <c r="B13" s="25" t="s">
        <v>9</v>
      </c>
      <c r="C13" s="25"/>
    </row>
    <row r="14" spans="1:3" ht="30" x14ac:dyDescent="0.25">
      <c r="A14">
        <v>331</v>
      </c>
      <c r="B14" s="25" t="s">
        <v>10</v>
      </c>
      <c r="C14" s="25"/>
    </row>
    <row r="15" spans="1:3" ht="30" x14ac:dyDescent="0.25">
      <c r="A15">
        <v>332</v>
      </c>
      <c r="B15" s="25" t="s">
        <v>11</v>
      </c>
      <c r="C15" s="25"/>
    </row>
    <row r="16" spans="1:3" x14ac:dyDescent="0.25">
      <c r="A16">
        <v>333</v>
      </c>
      <c r="B16" s="25" t="s">
        <v>12</v>
      </c>
      <c r="C16" s="25"/>
    </row>
    <row r="17" spans="1:3" x14ac:dyDescent="0.25">
      <c r="A17">
        <v>334</v>
      </c>
      <c r="B17" s="25" t="s">
        <v>13</v>
      </c>
      <c r="C17" s="25"/>
    </row>
    <row r="18" spans="1:3" x14ac:dyDescent="0.25">
      <c r="A18">
        <v>335</v>
      </c>
      <c r="B18" s="25" t="s">
        <v>14</v>
      </c>
      <c r="C18" s="25"/>
    </row>
    <row r="19" spans="1:3" x14ac:dyDescent="0.25">
      <c r="A19">
        <v>34</v>
      </c>
      <c r="B19" s="25" t="s">
        <v>15</v>
      </c>
      <c r="C19" s="25"/>
    </row>
    <row r="20" spans="1:3" x14ac:dyDescent="0.25">
      <c r="A20">
        <v>340</v>
      </c>
      <c r="B20" s="25" t="s">
        <v>16</v>
      </c>
      <c r="C20" s="25"/>
    </row>
    <row r="21" spans="1:3" x14ac:dyDescent="0.25">
      <c r="A21">
        <v>341</v>
      </c>
      <c r="B21" s="25" t="s">
        <v>17</v>
      </c>
      <c r="C21" s="25"/>
    </row>
    <row r="22" spans="1:3" x14ac:dyDescent="0.25">
      <c r="A22">
        <v>35</v>
      </c>
      <c r="B22" s="25" t="s">
        <v>18</v>
      </c>
      <c r="C22" s="25"/>
    </row>
    <row r="23" spans="1:3" ht="30" x14ac:dyDescent="0.25">
      <c r="A23">
        <v>36</v>
      </c>
      <c r="B23" s="25" t="s">
        <v>20</v>
      </c>
      <c r="C23" s="25"/>
    </row>
    <row r="24" spans="1:3" ht="30" x14ac:dyDescent="0.25">
      <c r="A24">
        <v>37</v>
      </c>
      <c r="B24" s="25" t="s">
        <v>21</v>
      </c>
      <c r="C24" s="25"/>
    </row>
    <row r="25" spans="1:3" ht="45" x14ac:dyDescent="0.25">
      <c r="A25">
        <v>38</v>
      </c>
      <c r="B25" s="25" t="s">
        <v>22</v>
      </c>
      <c r="C25" s="25" t="s">
        <v>180</v>
      </c>
    </row>
    <row r="26" spans="1:3" x14ac:dyDescent="0.25">
      <c r="A26">
        <v>380</v>
      </c>
      <c r="B26" s="25" t="s">
        <v>23</v>
      </c>
      <c r="C26" s="25"/>
    </row>
    <row r="27" spans="1:3" ht="30" x14ac:dyDescent="0.25">
      <c r="A27">
        <v>381</v>
      </c>
      <c r="B27" s="25" t="s">
        <v>24</v>
      </c>
      <c r="C27" s="25"/>
    </row>
    <row r="28" spans="1:3" x14ac:dyDescent="0.25">
      <c r="C28" s="25"/>
    </row>
    <row r="29" spans="1:3" x14ac:dyDescent="0.25">
      <c r="C29" s="25"/>
    </row>
    <row r="30" spans="1:3" x14ac:dyDescent="0.25">
      <c r="C30" s="25"/>
    </row>
    <row r="31" spans="1:3" x14ac:dyDescent="0.25">
      <c r="C31" s="25"/>
    </row>
    <row r="32" spans="1:3" x14ac:dyDescent="0.25">
      <c r="A32">
        <v>4</v>
      </c>
      <c r="B32" s="25" t="s">
        <v>26</v>
      </c>
      <c r="C32" s="25"/>
    </row>
    <row r="33" spans="1:3" x14ac:dyDescent="0.25">
      <c r="C33" s="25"/>
    </row>
    <row r="34" spans="1:3" ht="30" x14ac:dyDescent="0.25">
      <c r="A34">
        <v>40</v>
      </c>
      <c r="B34" s="25" t="s">
        <v>27</v>
      </c>
      <c r="C34" s="25" t="s">
        <v>181</v>
      </c>
    </row>
    <row r="35" spans="1:3" x14ac:dyDescent="0.25">
      <c r="A35">
        <v>401</v>
      </c>
      <c r="B35" s="25" t="s">
        <v>28</v>
      </c>
      <c r="C35" s="25"/>
    </row>
    <row r="36" spans="1:3" ht="45" x14ac:dyDescent="0.25">
      <c r="A36">
        <v>402</v>
      </c>
      <c r="B36" s="25" t="s">
        <v>29</v>
      </c>
      <c r="C36" s="25" t="s">
        <v>182</v>
      </c>
    </row>
    <row r="37" spans="1:3" x14ac:dyDescent="0.25">
      <c r="A37">
        <v>4020</v>
      </c>
      <c r="B37" s="25" t="s">
        <v>30</v>
      </c>
      <c r="C37" s="25"/>
    </row>
    <row r="38" spans="1:3" x14ac:dyDescent="0.25">
      <c r="A38">
        <v>4021</v>
      </c>
      <c r="B38" s="25" t="s">
        <v>31</v>
      </c>
      <c r="C38" s="25"/>
    </row>
    <row r="39" spans="1:3" x14ac:dyDescent="0.25">
      <c r="A39">
        <v>4022</v>
      </c>
      <c r="B39" s="25" t="s">
        <v>32</v>
      </c>
      <c r="C39" s="25"/>
    </row>
    <row r="40" spans="1:3" x14ac:dyDescent="0.25">
      <c r="A40">
        <v>4023</v>
      </c>
      <c r="B40" s="25" t="s">
        <v>33</v>
      </c>
      <c r="C40" s="25"/>
    </row>
    <row r="41" spans="1:3" x14ac:dyDescent="0.25">
      <c r="A41">
        <v>4024</v>
      </c>
      <c r="B41" s="25" t="s">
        <v>34</v>
      </c>
      <c r="C41" s="25"/>
    </row>
    <row r="42" spans="1:3" x14ac:dyDescent="0.25">
      <c r="A42">
        <v>4025</v>
      </c>
      <c r="B42" s="25" t="s">
        <v>35</v>
      </c>
      <c r="C42" s="25"/>
    </row>
    <row r="43" spans="1:3" x14ac:dyDescent="0.25">
      <c r="A43">
        <v>41</v>
      </c>
      <c r="B43" s="25" t="s">
        <v>36</v>
      </c>
      <c r="C43" s="25"/>
    </row>
    <row r="44" spans="1:3" ht="30" x14ac:dyDescent="0.25">
      <c r="A44">
        <v>4100</v>
      </c>
      <c r="B44" s="25" t="s">
        <v>37</v>
      </c>
      <c r="C44" s="25" t="s">
        <v>183</v>
      </c>
    </row>
    <row r="45" spans="1:3" x14ac:dyDescent="0.25">
      <c r="A45">
        <v>4102</v>
      </c>
      <c r="B45" s="25" t="s">
        <v>38</v>
      </c>
      <c r="C45" s="25"/>
    </row>
    <row r="46" spans="1:3" ht="75" x14ac:dyDescent="0.25">
      <c r="A46">
        <v>4103</v>
      </c>
      <c r="B46" s="25" t="s">
        <v>39</v>
      </c>
      <c r="C46" s="25" t="s">
        <v>184</v>
      </c>
    </row>
    <row r="47" spans="1:3" x14ac:dyDescent="0.25">
      <c r="A47">
        <v>4104</v>
      </c>
      <c r="B47" s="25" t="s">
        <v>40</v>
      </c>
      <c r="C47" s="25"/>
    </row>
    <row r="48" spans="1:3" x14ac:dyDescent="0.25">
      <c r="A48">
        <v>4105</v>
      </c>
      <c r="B48" s="25" t="s">
        <v>41</v>
      </c>
      <c r="C48" s="25"/>
    </row>
    <row r="49" spans="1:3" x14ac:dyDescent="0.25">
      <c r="A49">
        <v>4110</v>
      </c>
      <c r="B49" s="25" t="s">
        <v>42</v>
      </c>
      <c r="C49" s="25"/>
    </row>
    <row r="50" spans="1:3" x14ac:dyDescent="0.25">
      <c r="A50">
        <v>4111</v>
      </c>
      <c r="B50" s="25" t="s">
        <v>43</v>
      </c>
      <c r="C50" s="25"/>
    </row>
    <row r="51" spans="1:3" x14ac:dyDescent="0.25">
      <c r="A51">
        <v>4112</v>
      </c>
      <c r="B51" s="25" t="s">
        <v>44</v>
      </c>
      <c r="C51" s="25"/>
    </row>
    <row r="52" spans="1:3" x14ac:dyDescent="0.25">
      <c r="A52">
        <v>4113</v>
      </c>
      <c r="B52" s="25" t="s">
        <v>45</v>
      </c>
      <c r="C52" s="25"/>
    </row>
    <row r="53" spans="1:3" x14ac:dyDescent="0.25">
      <c r="A53">
        <v>4114</v>
      </c>
      <c r="B53" s="25" t="s">
        <v>46</v>
      </c>
      <c r="C53" s="25"/>
    </row>
    <row r="54" spans="1:3" x14ac:dyDescent="0.25">
      <c r="A54">
        <v>4120</v>
      </c>
      <c r="B54" s="25" t="s">
        <v>47</v>
      </c>
      <c r="C54" s="25"/>
    </row>
    <row r="55" spans="1:3" x14ac:dyDescent="0.25">
      <c r="A55">
        <v>4130</v>
      </c>
      <c r="B55" s="25" t="s">
        <v>48</v>
      </c>
      <c r="C55" s="25"/>
    </row>
    <row r="56" spans="1:3" x14ac:dyDescent="0.25">
      <c r="A56">
        <v>4140</v>
      </c>
      <c r="B56" s="25" t="s">
        <v>49</v>
      </c>
      <c r="C56" s="25"/>
    </row>
    <row r="57" spans="1:3" x14ac:dyDescent="0.25">
      <c r="A57">
        <v>4151</v>
      </c>
      <c r="B57" s="25" t="s">
        <v>50</v>
      </c>
      <c r="C57" s="25"/>
    </row>
    <row r="58" spans="1:3" x14ac:dyDescent="0.25">
      <c r="A58">
        <v>4152</v>
      </c>
      <c r="B58" s="25" t="s">
        <v>51</v>
      </c>
      <c r="C58" s="25"/>
    </row>
    <row r="59" spans="1:3" x14ac:dyDescent="0.25">
      <c r="A59">
        <v>4160</v>
      </c>
      <c r="B59" s="25" t="s">
        <v>52</v>
      </c>
      <c r="C59" s="25"/>
    </row>
    <row r="60" spans="1:3" x14ac:dyDescent="0.25">
      <c r="A60">
        <v>4171</v>
      </c>
      <c r="B60" s="25" t="s">
        <v>53</v>
      </c>
      <c r="C60" s="25"/>
    </row>
    <row r="61" spans="1:3" x14ac:dyDescent="0.25">
      <c r="A61">
        <v>4172</v>
      </c>
      <c r="B61" s="25" t="s">
        <v>54</v>
      </c>
      <c r="C61" s="25"/>
    </row>
    <row r="62" spans="1:3" x14ac:dyDescent="0.25">
      <c r="A62">
        <v>4173</v>
      </c>
      <c r="B62" s="25" t="s">
        <v>55</v>
      </c>
      <c r="C62" s="25"/>
    </row>
    <row r="63" spans="1:3" x14ac:dyDescent="0.25">
      <c r="A63">
        <v>4180</v>
      </c>
      <c r="B63" s="25" t="s">
        <v>56</v>
      </c>
      <c r="C63" s="25"/>
    </row>
    <row r="64" spans="1:3" x14ac:dyDescent="0.25">
      <c r="A64">
        <v>4199</v>
      </c>
      <c r="B64" s="25" t="s">
        <v>57</v>
      </c>
      <c r="C64" s="25"/>
    </row>
    <row r="65" spans="1:3" x14ac:dyDescent="0.25">
      <c r="A65">
        <v>42</v>
      </c>
      <c r="B65" s="25" t="s">
        <v>58</v>
      </c>
      <c r="C65" s="25"/>
    </row>
    <row r="66" spans="1:3" x14ac:dyDescent="0.25">
      <c r="A66">
        <v>4200</v>
      </c>
      <c r="B66" s="25" t="s">
        <v>59</v>
      </c>
      <c r="C66" s="25"/>
    </row>
    <row r="67" spans="1:3" ht="30" x14ac:dyDescent="0.25">
      <c r="A67">
        <v>4201</v>
      </c>
      <c r="B67" s="25" t="s">
        <v>60</v>
      </c>
      <c r="C67" s="25"/>
    </row>
    <row r="68" spans="1:3" x14ac:dyDescent="0.25">
      <c r="A68">
        <v>4202</v>
      </c>
      <c r="B68" s="25" t="s">
        <v>61</v>
      </c>
      <c r="C68" s="25"/>
    </row>
    <row r="69" spans="1:3" ht="30" x14ac:dyDescent="0.25">
      <c r="A69">
        <v>4203</v>
      </c>
      <c r="B69" s="25" t="s">
        <v>62</v>
      </c>
      <c r="C69" s="25"/>
    </row>
    <row r="70" spans="1:3" ht="30" x14ac:dyDescent="0.25">
      <c r="A70">
        <v>4204</v>
      </c>
      <c r="B70" s="25" t="s">
        <v>63</v>
      </c>
      <c r="C70" s="25"/>
    </row>
    <row r="71" spans="1:3" x14ac:dyDescent="0.25">
      <c r="A71">
        <v>43</v>
      </c>
      <c r="B71" s="25" t="s">
        <v>64</v>
      </c>
      <c r="C71" s="25"/>
    </row>
    <row r="72" spans="1:3" x14ac:dyDescent="0.25">
      <c r="A72">
        <v>44</v>
      </c>
      <c r="B72" s="25" t="s">
        <v>65</v>
      </c>
      <c r="C72" s="25"/>
    </row>
    <row r="73" spans="1:3" x14ac:dyDescent="0.25">
      <c r="A73">
        <v>45</v>
      </c>
      <c r="B73" s="25" t="s">
        <v>66</v>
      </c>
      <c r="C73" s="25"/>
    </row>
    <row r="74" spans="1:3" x14ac:dyDescent="0.25">
      <c r="A74">
        <v>47</v>
      </c>
      <c r="B74" s="25" t="s">
        <v>67</v>
      </c>
      <c r="C74" s="25"/>
    </row>
    <row r="75" spans="1:3" x14ac:dyDescent="0.25">
      <c r="A75">
        <v>48</v>
      </c>
      <c r="B75" s="25" t="s">
        <v>68</v>
      </c>
      <c r="C75" s="25"/>
    </row>
    <row r="76" spans="1:3" x14ac:dyDescent="0.25">
      <c r="A76">
        <v>49</v>
      </c>
      <c r="B76" s="25" t="s">
        <v>69</v>
      </c>
      <c r="C76" s="25"/>
    </row>
    <row r="77" spans="1:3" x14ac:dyDescent="0.25">
      <c r="A77">
        <v>491</v>
      </c>
      <c r="B77" s="25" t="s">
        <v>70</v>
      </c>
      <c r="C77" s="25"/>
    </row>
    <row r="78" spans="1:3" x14ac:dyDescent="0.25">
      <c r="A78">
        <v>492</v>
      </c>
      <c r="B78" s="25" t="s">
        <v>71</v>
      </c>
      <c r="C78" s="25"/>
    </row>
    <row r="79" spans="1:3" x14ac:dyDescent="0.25">
      <c r="A79">
        <v>4921</v>
      </c>
      <c r="B79" s="25" t="s">
        <v>72</v>
      </c>
      <c r="C79" s="25"/>
    </row>
    <row r="80" spans="1:3" ht="30" x14ac:dyDescent="0.25">
      <c r="A80">
        <v>4922</v>
      </c>
      <c r="B80" s="25" t="s">
        <v>73</v>
      </c>
      <c r="C80" s="25"/>
    </row>
    <row r="81" spans="1:3" x14ac:dyDescent="0.25">
      <c r="A81">
        <v>4923</v>
      </c>
      <c r="B81" s="25" t="s">
        <v>74</v>
      </c>
      <c r="C81" s="25"/>
    </row>
    <row r="82" spans="1:3" x14ac:dyDescent="0.25">
      <c r="A82">
        <v>4924</v>
      </c>
      <c r="B82" s="25" t="s">
        <v>75</v>
      </c>
      <c r="C82" s="25"/>
    </row>
    <row r="83" spans="1:3" x14ac:dyDescent="0.25">
      <c r="A83">
        <v>493</v>
      </c>
      <c r="B83" s="25" t="s">
        <v>76</v>
      </c>
      <c r="C83" s="25"/>
    </row>
    <row r="84" spans="1:3" x14ac:dyDescent="0.25">
      <c r="A84">
        <v>80</v>
      </c>
      <c r="B84" s="25" t="s">
        <v>77</v>
      </c>
      <c r="C84" s="25"/>
    </row>
    <row r="85" spans="1:3" x14ac:dyDescent="0.25">
      <c r="A85">
        <v>8001</v>
      </c>
      <c r="B85" s="25" t="s">
        <v>78</v>
      </c>
      <c r="C85" s="25"/>
    </row>
    <row r="86" spans="1:3" x14ac:dyDescent="0.25">
      <c r="A86">
        <v>8002</v>
      </c>
      <c r="B86" s="25" t="s">
        <v>79</v>
      </c>
      <c r="C86" s="25"/>
    </row>
    <row r="87" spans="1:3" x14ac:dyDescent="0.25">
      <c r="A87">
        <v>8003</v>
      </c>
      <c r="B87" s="25" t="s">
        <v>80</v>
      </c>
      <c r="C87" s="25"/>
    </row>
    <row r="88" spans="1:3" x14ac:dyDescent="0.25">
      <c r="A88">
        <v>8004</v>
      </c>
      <c r="B88" s="25" t="s">
        <v>81</v>
      </c>
      <c r="C88" s="25"/>
    </row>
    <row r="89" spans="1:3" ht="30" x14ac:dyDescent="0.25">
      <c r="A89">
        <v>8005</v>
      </c>
      <c r="B89" s="25" t="s">
        <v>84</v>
      </c>
      <c r="C89" s="25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14</vt:i4>
      </vt:variant>
    </vt:vector>
  </HeadingPairs>
  <TitlesOfParts>
    <vt:vector size="19" baseType="lpstr">
      <vt:lpstr>Ergebnisrechnung</vt:lpstr>
      <vt:lpstr>Anlage 1</vt:lpstr>
      <vt:lpstr>Anlage 2</vt:lpstr>
      <vt:lpstr>Anlage 3</vt:lpstr>
      <vt:lpstr>Erläuterungen</vt:lpstr>
      <vt:lpstr>'Anlage 3'!Druckbereich</vt:lpstr>
      <vt:lpstr>Ergebnisrechnung!Druckbereich</vt:lpstr>
      <vt:lpstr>'Anlage 3'!Print_Area_0</vt:lpstr>
      <vt:lpstr>Ergebnisrechnung!Print_Area_0</vt:lpstr>
      <vt:lpstr>'Anlage 3'!Print_Area_0_0</vt:lpstr>
      <vt:lpstr>Ergebnisrechnung!Print_Area_0_0</vt:lpstr>
      <vt:lpstr>'Anlage 3'!Print_Area_0_0_0</vt:lpstr>
      <vt:lpstr>Ergebnisrechnung!Print_Area_0_0_0</vt:lpstr>
      <vt:lpstr>'Anlage 3'!Print_Area_0_0_0_0</vt:lpstr>
      <vt:lpstr>Ergebnisrechnung!Print_Area_0_0_0_0</vt:lpstr>
      <vt:lpstr>'Anlage 3'!Print_Area_0_0_0_0_0</vt:lpstr>
      <vt:lpstr>Ergebnisrechnung!Print_Area_0_0_0_0_0</vt:lpstr>
      <vt:lpstr>'Anlage 3'!Print_Area_0_0_0_0_0_0</vt:lpstr>
      <vt:lpstr>Ergebnisrechnung!Print_Area_0_0_0_0_0_0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Mittelstaedt</dc:creator>
  <cp:lastModifiedBy>harald</cp:lastModifiedBy>
  <cp:revision>50</cp:revision>
  <cp:lastPrinted>2017-12-05T15:21:12Z</cp:lastPrinted>
  <dcterms:created xsi:type="dcterms:W3CDTF">2014-04-12T19:24:38Z</dcterms:created>
  <dcterms:modified xsi:type="dcterms:W3CDTF">2018-01-18T03:41:59Z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